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Estudios-Madrid\ESTADISTICAS\ESTADÍSTICAS MENSUALES REV. BOLSA ON LINE\8. Mercado de renta fija privada\"/>
    </mc:Choice>
  </mc:AlternateContent>
  <xr:revisionPtr revIDLastSave="0" documentId="8_{96FF961A-6978-4C97-9C87-52C0BE3D599D}" xr6:coauthVersionLast="47" xr6:coauthVersionMax="47" xr10:uidLastSave="{00000000-0000-0000-0000-000000000000}"/>
  <bookViews>
    <workbookView xWindow="-110" yWindow="-110" windowWidth="19420" windowHeight="11620" xr2:uid="{DD97406D-DCD6-414B-83A8-4244F9F95919}"/>
  </bookViews>
  <sheets>
    <sheet name="TABLA 08-03 Admisiones AIAF" sheetId="1" r:id="rId1"/>
  </sheets>
  <definedNames>
    <definedName name="_xlnm.Print_Area" localSheetId="0">'TABLA 08-03 Admisiones AIAF'!$B$1:$I$26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I25" i="1"/>
  <c r="H24" i="1"/>
  <c r="I24" i="1"/>
  <c r="H21" i="1"/>
  <c r="I21" i="1"/>
  <c r="I20" i="1"/>
  <c r="H20" i="1"/>
  <c r="H19" i="1"/>
  <c r="I19" i="1"/>
  <c r="H18" i="1"/>
  <c r="I18" i="1"/>
  <c r="G26" i="1"/>
  <c r="F26" i="1"/>
  <c r="E26" i="1"/>
  <c r="D26" i="1"/>
  <c r="C26" i="1"/>
  <c r="H10" i="1"/>
  <c r="I10" i="1"/>
  <c r="H17" i="1"/>
  <c r="I17" i="1"/>
  <c r="H16" i="1"/>
  <c r="I16" i="1"/>
  <c r="H15" i="1"/>
  <c r="I15" i="1"/>
  <c r="H14" i="1"/>
  <c r="I14" i="1"/>
  <c r="H13" i="1"/>
  <c r="I13" i="1"/>
  <c r="H12" i="1"/>
  <c r="I12" i="1"/>
  <c r="H9" i="1"/>
  <c r="I9" i="1"/>
  <c r="H8" i="1"/>
  <c r="I8" i="1"/>
  <c r="H7" i="1"/>
  <c r="I7" i="1"/>
  <c r="H26" i="1"/>
  <c r="I26" i="1"/>
</calcChain>
</file>

<file path=xl/sharedStrings.xml><?xml version="1.0" encoding="utf-8"?>
<sst xmlns="http://schemas.openxmlformats.org/spreadsheetml/2006/main" count="26" uniqueCount="25">
  <si>
    <t>Pagarés</t>
  </si>
  <si>
    <t>Bonos y obligaciones</t>
  </si>
  <si>
    <t>Cédulas</t>
  </si>
  <si>
    <t>Bonos de titulización</t>
  </si>
  <si>
    <t>Partic. preferentes</t>
  </si>
  <si>
    <t>Total</t>
  </si>
  <si>
    <t>Pro-memoria  Medio y Largo</t>
  </si>
  <si>
    <t>Commercial Paper</t>
  </si>
  <si>
    <t>Preferred Shares</t>
  </si>
  <si>
    <t>Bonds</t>
  </si>
  <si>
    <t>Medium and Long Term</t>
  </si>
  <si>
    <t>Cedulas</t>
  </si>
  <si>
    <t>Euros, in millions</t>
  </si>
  <si>
    <t>Millones de euros</t>
  </si>
  <si>
    <t>Asset-Backed Bonds</t>
  </si>
  <si>
    <t xml:space="preserve">CORPORATE BONDS MARKET LISTINGS (AIAF) </t>
  </si>
  <si>
    <t>http://www.aiaf.es/esp/aspx/Portadas/HomeAIAF.aspx</t>
  </si>
  <si>
    <t>INFORMACIÓN RELACIONADA:</t>
  </si>
  <si>
    <t>IMPORTES DE RENTA FIJA PRIVADA ADMITIDOS POR INSTRUMENTOS (AIAF)</t>
  </si>
  <si>
    <t>2020</t>
  </si>
  <si>
    <t>2021</t>
  </si>
  <si>
    <t>2022</t>
  </si>
  <si>
    <t>2023</t>
  </si>
  <si>
    <t>2024</t>
  </si>
  <si>
    <t>ACUMULADO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</si>
</sst>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_-* #,##0.00\ _p_t_a_-;\-* #,##0.00\ _p_t_a_-;_-* &quot;-&quot;??\ _p_t_a_-;_-@_-"/>
    <numFmt numFmtId="167" formatCode="_-* #,##0\ _p_t_a_-;\-* #,##0\ _p_t_a_-;_-* &quot;-&quot;\ _p_t_a_-;_-@_-"/>
    <numFmt numFmtId="168" formatCode="_-* #,##0.00\ &quot;pta&quot;_-;\-* #,##0.00\ &quot;pta&quot;_-;_-* &quot;-&quot;??\ &quot;pta&quot;_-;_-@_-"/>
    <numFmt numFmtId="169" formatCode="_-* #,##0\ &quot;pta&quot;_-;\-* #,##0\ &quot;pta&quot;_-;_-* &quot;-&quot;\ &quot;pta&quot;_-;_-@_-"/>
    <numFmt numFmtId="170" formatCode="[$-C0A]mmmm\-yy;@"/>
  </numFmts>
  <fonts count="32" x14ac:knownFonts="1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name val="Calibri"/>
      <family val="2"/>
      <scheme val="minor"/>
    </font>
    <font>
      <u/>
      <sz val="7"/>
      <color indexed="12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7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265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 style="medium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0" fillId="21" borderId="21" applyNumberFormat="0" applyAlignment="0" applyProtection="0"/>
    <xf numFmtId="0" fontId="11" fillId="22" borderId="22" applyNumberFormat="0" applyAlignment="0" applyProtection="0"/>
    <xf numFmtId="0" fontId="12" fillId="0" borderId="23" applyNumberFormat="0" applyFill="0" applyAlignment="0" applyProtection="0"/>
    <xf numFmtId="0" fontId="13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4" fillId="29" borderId="21" applyNumberFormat="0" applyAlignment="0" applyProtection="0"/>
    <xf numFmtId="0" fontId="2" fillId="0" borderId="0" applyNumberFormat="0" applyFill="0" applyBorder="0" applyAlignment="0" applyProtection="0"/>
    <xf numFmtId="0" fontId="15" fillId="30" borderId="0" applyNumberFormat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6" fillId="31" borderId="0" applyNumberFormat="0" applyBorder="0" applyAlignment="0" applyProtection="0"/>
    <xf numFmtId="0" fontId="3" fillId="0" borderId="0"/>
    <xf numFmtId="0" fontId="7" fillId="32" borderId="24" applyNumberFormat="0" applyFont="0" applyAlignment="0" applyProtection="0"/>
    <xf numFmtId="4" fontId="4" fillId="0" borderId="0" applyBorder="0"/>
    <xf numFmtId="3" fontId="4" fillId="0" borderId="0" applyBorder="0"/>
    <xf numFmtId="0" fontId="17" fillId="21" borderId="25" applyNumberFormat="0" applyAlignment="0" applyProtection="0"/>
    <xf numFmtId="49" fontId="4" fillId="0" borderId="0" applyNumberFormat="0" applyBorder="0">
      <alignment horizontal="left"/>
    </xf>
    <xf numFmtId="0" fontId="18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1" fillId="33" borderId="4">
      <alignment horizontal="left" wrapText="1"/>
    </xf>
    <xf numFmtId="0" fontId="22" fillId="0" borderId="0" applyNumberFormat="0" applyFill="0" applyBorder="0" applyAlignment="0" applyProtection="0"/>
    <xf numFmtId="0" fontId="23" fillId="0" borderId="26" applyNumberFormat="0" applyFill="0" applyAlignment="0" applyProtection="0"/>
    <xf numFmtId="0" fontId="13" fillId="0" borderId="27" applyNumberFormat="0" applyFill="0" applyAlignment="0" applyProtection="0"/>
    <xf numFmtId="0" fontId="6" fillId="0" borderId="5" applyNumberFormat="0" applyFont="0" applyFill="0" applyAlignment="0" applyProtection="0"/>
  </cellStyleXfs>
  <cellXfs count="59">
    <xf numFmtId="0" fontId="0" fillId="0" borderId="0" xfId="0"/>
    <xf numFmtId="3" fontId="4" fillId="0" borderId="0" xfId="42"/>
    <xf numFmtId="0" fontId="24" fillId="0" borderId="0" xfId="0" applyFont="1"/>
    <xf numFmtId="0" fontId="25" fillId="0" borderId="0" xfId="0" applyFont="1"/>
    <xf numFmtId="3" fontId="26" fillId="0" borderId="0" xfId="39" applyNumberFormat="1" applyFont="1"/>
    <xf numFmtId="3" fontId="26" fillId="0" borderId="6" xfId="42" applyFont="1" applyBorder="1"/>
    <xf numFmtId="3" fontId="26" fillId="34" borderId="28" xfId="0" applyNumberFormat="1" applyFont="1" applyFill="1" applyBorder="1"/>
    <xf numFmtId="3" fontId="26" fillId="34" borderId="28" xfId="39" applyNumberFormat="1" applyFont="1" applyFill="1" applyBorder="1"/>
    <xf numFmtId="3" fontId="27" fillId="35" borderId="7" xfId="0" applyNumberFormat="1" applyFont="1" applyFill="1" applyBorder="1"/>
    <xf numFmtId="3" fontId="27" fillId="35" borderId="8" xfId="0" applyNumberFormat="1" applyFont="1" applyFill="1" applyBorder="1"/>
    <xf numFmtId="0" fontId="28" fillId="0" borderId="0" xfId="0" applyFont="1"/>
    <xf numFmtId="0" fontId="29" fillId="0" borderId="0" xfId="32" applyFont="1" applyAlignment="1">
      <alignment vertical="top"/>
    </xf>
    <xf numFmtId="0" fontId="30" fillId="0" borderId="0" xfId="0" applyFont="1" applyFill="1" applyAlignment="1"/>
    <xf numFmtId="3" fontId="26" fillId="34" borderId="29" xfId="39" applyNumberFormat="1" applyFont="1" applyFill="1" applyBorder="1"/>
    <xf numFmtId="0" fontId="25" fillId="35" borderId="0" xfId="0" applyFont="1" applyFill="1" applyProtection="1"/>
    <xf numFmtId="0" fontId="0" fillId="0" borderId="0" xfId="0" applyProtection="1"/>
    <xf numFmtId="0" fontId="24" fillId="34" borderId="0" xfId="0" applyFont="1" applyFill="1" applyProtection="1"/>
    <xf numFmtId="0" fontId="0" fillId="34" borderId="0" xfId="0" applyFill="1" applyProtection="1"/>
    <xf numFmtId="14" fontId="27" fillId="36" borderId="9" xfId="20" applyFont="1" applyFill="1" applyBorder="1">
      <alignment horizontal="center" vertical="center" wrapText="1"/>
    </xf>
    <xf numFmtId="14" fontId="27" fillId="36" borderId="1" xfId="20" applyFont="1" applyFill="1" applyBorder="1">
      <alignment horizontal="center" vertical="center" wrapText="1"/>
    </xf>
    <xf numFmtId="0" fontId="31" fillId="20" borderId="10" xfId="19" applyFont="1" applyBorder="1">
      <alignment horizontal="center" vertical="center" wrapText="1"/>
    </xf>
    <xf numFmtId="0" fontId="31" fillId="20" borderId="11" xfId="19" applyFont="1" applyBorder="1">
      <alignment horizontal="center" vertical="center" wrapText="1"/>
    </xf>
    <xf numFmtId="0" fontId="26" fillId="34" borderId="0" xfId="0" applyFont="1" applyFill="1" applyProtection="1"/>
    <xf numFmtId="0" fontId="26" fillId="0" borderId="0" xfId="0" applyFont="1"/>
    <xf numFmtId="14" fontId="27" fillId="36" borderId="12" xfId="20" applyFont="1" applyFill="1" applyBorder="1">
      <alignment horizontal="center" vertical="center" wrapText="1"/>
    </xf>
    <xf numFmtId="0" fontId="31" fillId="20" borderId="13" xfId="19" applyFont="1" applyBorder="1">
      <alignment horizontal="center" vertical="center" wrapText="1"/>
    </xf>
    <xf numFmtId="49" fontId="26" fillId="34" borderId="30" xfId="0" applyNumberFormat="1" applyFont="1" applyFill="1" applyBorder="1" applyAlignment="1">
      <alignment horizontal="left"/>
    </xf>
    <xf numFmtId="3" fontId="26" fillId="0" borderId="2" xfId="39" applyNumberFormat="1" applyFont="1" applyBorder="1"/>
    <xf numFmtId="3" fontId="26" fillId="0" borderId="1" xfId="42" applyFont="1" applyBorder="1"/>
    <xf numFmtId="3" fontId="0" fillId="0" borderId="0" xfId="0" applyNumberFormat="1"/>
    <xf numFmtId="3" fontId="27" fillId="35" borderId="14" xfId="0" applyNumberFormat="1" applyFont="1" applyFill="1" applyBorder="1"/>
    <xf numFmtId="0" fontId="0" fillId="34" borderId="0" xfId="0" applyFill="1" applyBorder="1" applyProtection="1"/>
    <xf numFmtId="3" fontId="26" fillId="0" borderId="0" xfId="39" applyNumberFormat="1" applyFont="1" applyFill="1" applyBorder="1"/>
    <xf numFmtId="170" fontId="26" fillId="0" borderId="31" xfId="44" applyNumberFormat="1" applyFont="1" applyFill="1" applyBorder="1">
      <alignment horizontal="left"/>
    </xf>
    <xf numFmtId="49" fontId="26" fillId="34" borderId="32" xfId="0" applyNumberFormat="1" applyFont="1" applyFill="1" applyBorder="1" applyAlignment="1">
      <alignment horizontal="left"/>
    </xf>
    <xf numFmtId="170" fontId="26" fillId="0" borderId="33" xfId="44" applyNumberFormat="1" applyFont="1" applyFill="1" applyBorder="1">
      <alignment horizontal="left"/>
    </xf>
    <xf numFmtId="3" fontId="26" fillId="0" borderId="2" xfId="39" applyNumberFormat="1" applyFont="1" applyFill="1" applyBorder="1"/>
    <xf numFmtId="3" fontId="26" fillId="34" borderId="34" xfId="0" applyNumberFormat="1" applyFont="1" applyFill="1" applyBorder="1"/>
    <xf numFmtId="3" fontId="26" fillId="34" borderId="34" xfId="39" applyNumberFormat="1" applyFont="1" applyFill="1" applyBorder="1"/>
    <xf numFmtId="3" fontId="26" fillId="34" borderId="35" xfId="39" applyNumberFormat="1" applyFont="1" applyFill="1" applyBorder="1"/>
    <xf numFmtId="3" fontId="26" fillId="0" borderId="0" xfId="39" applyNumberFormat="1" applyFont="1" applyFill="1"/>
    <xf numFmtId="3" fontId="26" fillId="0" borderId="28" xfId="0" applyNumberFormat="1" applyFont="1" applyFill="1" applyBorder="1"/>
    <xf numFmtId="3" fontId="26" fillId="0" borderId="28" xfId="39" applyNumberFormat="1" applyFont="1" applyFill="1" applyBorder="1"/>
    <xf numFmtId="3" fontId="26" fillId="0" borderId="29" xfId="39" applyNumberFormat="1" applyFont="1" applyFill="1" applyBorder="1"/>
    <xf numFmtId="3" fontId="26" fillId="0" borderId="0" xfId="39" applyNumberFormat="1" applyFont="1" applyBorder="1"/>
    <xf numFmtId="0" fontId="11" fillId="37" borderId="15" xfId="49" applyFont="1" applyFill="1" applyBorder="1">
      <alignment horizontal="left" wrapText="1"/>
    </xf>
    <xf numFmtId="0" fontId="11" fillId="37" borderId="16" xfId="49" applyFont="1" applyFill="1" applyBorder="1">
      <alignment horizontal="left" wrapText="1"/>
    </xf>
    <xf numFmtId="0" fontId="11" fillId="37" borderId="17" xfId="49" applyFont="1" applyFill="1" applyBorder="1">
      <alignment horizontal="left" wrapText="1"/>
    </xf>
    <xf numFmtId="0" fontId="11" fillId="35" borderId="15" xfId="50" applyFont="1" applyFill="1" applyBorder="1">
      <alignment horizontal="left" wrapText="1"/>
    </xf>
    <xf numFmtId="0" fontId="11" fillId="35" borderId="16" xfId="50" applyFont="1" applyFill="1" applyBorder="1">
      <alignment horizontal="left" wrapText="1"/>
    </xf>
    <xf numFmtId="0" fontId="11" fillId="35" borderId="17" xfId="50" applyFont="1" applyFill="1" applyBorder="1">
      <alignment horizontal="left" wrapText="1"/>
    </xf>
    <xf numFmtId="0" fontId="11" fillId="37" borderId="18" xfId="49" applyFont="1" applyFill="1" applyBorder="1" applyAlignment="1">
      <alignment horizontal="left" vertical="top" wrapText="1"/>
    </xf>
    <xf numFmtId="0" fontId="11" fillId="37" borderId="19" xfId="49" applyFont="1" applyFill="1" applyBorder="1" applyAlignment="1">
      <alignment horizontal="left" vertical="top" wrapText="1"/>
    </xf>
    <xf numFmtId="0" fontId="11" fillId="37" borderId="11" xfId="49" applyFont="1" applyFill="1" applyBorder="1" applyAlignment="1">
      <alignment horizontal="left" vertical="top" wrapText="1"/>
    </xf>
    <xf numFmtId="0" fontId="11" fillId="35" borderId="18" xfId="50" applyFont="1" applyFill="1" applyBorder="1" applyAlignment="1">
      <alignment horizontal="left" vertical="top" wrapText="1"/>
    </xf>
    <xf numFmtId="0" fontId="11" fillId="35" borderId="19" xfId="50" applyFont="1" applyFill="1" applyBorder="1" applyAlignment="1">
      <alignment horizontal="left" vertical="top" wrapText="1"/>
    </xf>
    <xf numFmtId="0" fontId="11" fillId="35" borderId="11" xfId="50" applyFont="1" applyFill="1" applyBorder="1" applyAlignment="1">
      <alignment horizontal="left" vertical="top" wrapText="1"/>
    </xf>
    <xf numFmtId="0" fontId="30" fillId="38" borderId="20" xfId="0" applyFont="1" applyFill="1" applyBorder="1" applyAlignment="1">
      <alignment horizontal="left"/>
    </xf>
    <xf numFmtId="0" fontId="30" fillId="38" borderId="0" xfId="0" applyFont="1" applyFill="1" applyBorder="1" applyAlignment="1">
      <alignment horizontal="left"/>
    </xf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E05EAFAB-BAC8-402E-9F85-FEF14316E882}"/>
    <cellStyle name="Cabeceras" xfId="20" xr:uid="{32AE1E6B-37E7-4A58-985F-5D8511894360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rmal 2" xfId="39" xr:uid="{D44AFCDE-E7C3-4988-9C58-EE8B8F9DCE54}"/>
    <cellStyle name="Notas" xfId="40" builtinId="10" customBuiltin="1"/>
    <cellStyle name="numero" xfId="41" xr:uid="{7D8263B6-F713-44DB-9EFE-D09000D7392F}"/>
    <cellStyle name="numero sin decimales" xfId="42" xr:uid="{748F8BF3-B14A-4086-8E4D-6DC6DF360F83}"/>
    <cellStyle name="Salida" xfId="43" builtinId="21" customBuiltin="1"/>
    <cellStyle name="Texto" xfId="44" xr:uid="{326990C7-AB1A-4B75-AE87-AF2B4A822983}"/>
    <cellStyle name="Texto de advertencia" xfId="45" builtinId="11" customBuiltin="1"/>
    <cellStyle name="Texto destacado" xfId="46" xr:uid="{4DF7A8B3-7443-4BDD-AD8A-06908805FDD3}"/>
    <cellStyle name="Texto explicativo" xfId="47" builtinId="53" customBuiltin="1"/>
    <cellStyle name="Texto ING" xfId="48" xr:uid="{E4513CD7-C079-4161-93FA-D8753AF3F8FB}"/>
    <cellStyle name="Titular" xfId="49" xr:uid="{348B3BC4-A04B-491F-8085-58547C7ACF82}"/>
    <cellStyle name="Titular ING" xfId="50" xr:uid="{7A27E054-8E90-4A2A-8F78-864CBF919A14}"/>
    <cellStyle name="Título" xfId="51" builtinId="15" customBuiltin="1"/>
    <cellStyle name="Título 2" xfId="52" builtinId="17" customBuiltin="1"/>
    <cellStyle name="Título 3" xfId="53" builtinId="18" customBuiltin="1"/>
    <cellStyle name="Total" xfId="5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Portadas/HomeAIAF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1E671-D6A9-4863-A247-6D6954D9D4FD}">
  <sheetPr>
    <pageSetUpPr fitToPage="1"/>
  </sheetPr>
  <dimension ref="A1:M28"/>
  <sheetViews>
    <sheetView tabSelected="1" zoomScale="120" zoomScaleNormal="120" workbookViewId="0">
      <pane ySplit="6" topLeftCell="A7" activePane="bottomLeft" state="frozen"/>
      <selection pane="bottomLeft" activeCell="D11" sqref="D11"/>
    </sheetView>
  </sheetViews>
  <sheetFormatPr baseColWidth="10" defaultRowHeight="12.5" x14ac:dyDescent="0.25"/>
  <cols>
    <col min="1" max="1" width="0.7265625" style="15" customWidth="1"/>
    <col min="2" max="2" width="16.54296875" customWidth="1"/>
    <col min="3" max="3" width="14.26953125" customWidth="1"/>
    <col min="4" max="4" width="15" customWidth="1"/>
    <col min="5" max="5" width="11.81640625" customWidth="1"/>
    <col min="6" max="7" width="14.26953125" customWidth="1"/>
    <col min="8" max="8" width="11.54296875" customWidth="1"/>
    <col min="9" max="9" width="14.81640625" customWidth="1"/>
  </cols>
  <sheetData>
    <row r="1" spans="1:13" s="3" customFormat="1" ht="15" customHeight="1" x14ac:dyDescent="0.35">
      <c r="A1" s="14"/>
      <c r="B1" s="45" t="s">
        <v>18</v>
      </c>
      <c r="C1" s="46"/>
      <c r="D1" s="46"/>
      <c r="E1" s="46"/>
      <c r="F1" s="46"/>
      <c r="G1" s="46"/>
      <c r="H1" s="46"/>
      <c r="I1" s="47"/>
      <c r="J1" s="57" t="s">
        <v>17</v>
      </c>
      <c r="K1" s="58"/>
      <c r="L1" s="58"/>
      <c r="M1" s="12"/>
    </row>
    <row r="2" spans="1:13" s="3" customFormat="1" ht="15" customHeight="1" thickBot="1" x14ac:dyDescent="0.4">
      <c r="A2" s="14"/>
      <c r="B2" s="51" t="s">
        <v>13</v>
      </c>
      <c r="C2" s="52"/>
      <c r="D2" s="52"/>
      <c r="E2" s="52"/>
      <c r="F2" s="52"/>
      <c r="G2" s="52"/>
      <c r="H2" s="52"/>
      <c r="I2" s="53"/>
      <c r="J2" s="11" t="s">
        <v>16</v>
      </c>
      <c r="K2" s="10"/>
      <c r="L2" s="10"/>
      <c r="M2" s="10"/>
    </row>
    <row r="3" spans="1:13" s="2" customFormat="1" ht="15" customHeight="1" x14ac:dyDescent="0.35">
      <c r="A3" s="16"/>
      <c r="B3" s="48" t="s">
        <v>15</v>
      </c>
      <c r="C3" s="49"/>
      <c r="D3" s="49"/>
      <c r="E3" s="49"/>
      <c r="F3" s="49"/>
      <c r="G3" s="49"/>
      <c r="H3" s="49"/>
      <c r="I3" s="50"/>
    </row>
    <row r="4" spans="1:13" s="2" customFormat="1" ht="15" customHeight="1" thickBot="1" x14ac:dyDescent="0.4">
      <c r="A4" s="16"/>
      <c r="B4" s="54" t="s">
        <v>12</v>
      </c>
      <c r="C4" s="55"/>
      <c r="D4" s="55"/>
      <c r="E4" s="55"/>
      <c r="F4" s="55"/>
      <c r="G4" s="55"/>
      <c r="H4" s="55"/>
      <c r="I4" s="56"/>
    </row>
    <row r="5" spans="1:13" s="23" customFormat="1" ht="24" x14ac:dyDescent="0.3">
      <c r="A5" s="22"/>
      <c r="B5" s="18"/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19" t="s">
        <v>6</v>
      </c>
    </row>
    <row r="6" spans="1:13" s="23" customFormat="1" ht="24" customHeight="1" thickBot="1" x14ac:dyDescent="0.35">
      <c r="A6" s="22"/>
      <c r="B6" s="20"/>
      <c r="C6" s="25" t="s">
        <v>7</v>
      </c>
      <c r="D6" s="25" t="s">
        <v>9</v>
      </c>
      <c r="E6" s="25" t="s">
        <v>11</v>
      </c>
      <c r="F6" s="25" t="s">
        <v>14</v>
      </c>
      <c r="G6" s="25" t="s">
        <v>8</v>
      </c>
      <c r="H6" s="25" t="s">
        <v>5</v>
      </c>
      <c r="I6" s="21" t="s">
        <v>10</v>
      </c>
    </row>
    <row r="7" spans="1:13" ht="12.75" customHeight="1" x14ac:dyDescent="0.3">
      <c r="A7" s="31"/>
      <c r="B7" s="34" t="s">
        <v>19</v>
      </c>
      <c r="C7" s="6">
        <v>22293.769999999997</v>
      </c>
      <c r="D7" s="6">
        <v>20359.82</v>
      </c>
      <c r="E7" s="6">
        <v>38498.33</v>
      </c>
      <c r="F7" s="6">
        <v>36281</v>
      </c>
      <c r="G7" s="6">
        <v>1750</v>
      </c>
      <c r="H7" s="7">
        <f>SUM(C7:G7)</f>
        <v>119182.92</v>
      </c>
      <c r="I7" s="13">
        <f>H7-C7</f>
        <v>96889.15</v>
      </c>
    </row>
    <row r="8" spans="1:13" ht="12.75" customHeight="1" x14ac:dyDescent="0.3">
      <c r="A8" s="31"/>
      <c r="B8" s="34" t="s">
        <v>20</v>
      </c>
      <c r="C8" s="41">
        <v>20190</v>
      </c>
      <c r="D8" s="41">
        <v>37663.188797020004</v>
      </c>
      <c r="E8" s="41">
        <v>35350.979999999996</v>
      </c>
      <c r="F8" s="41">
        <v>18375.7</v>
      </c>
      <c r="G8" s="41">
        <v>1625</v>
      </c>
      <c r="H8" s="42">
        <f>SUM(C8:G8)</f>
        <v>113204.86879702</v>
      </c>
      <c r="I8" s="43">
        <f>H8-C8</f>
        <v>93014.868797019997</v>
      </c>
    </row>
    <row r="9" spans="1:13" ht="12.75" customHeight="1" x14ac:dyDescent="0.3">
      <c r="A9" s="31"/>
      <c r="B9" s="34" t="s">
        <v>21</v>
      </c>
      <c r="C9" s="41">
        <v>39334.449999999997</v>
      </c>
      <c r="D9" s="41">
        <v>19168.77</v>
      </c>
      <c r="E9" s="41">
        <v>34890</v>
      </c>
      <c r="F9" s="41">
        <v>20644.7</v>
      </c>
      <c r="G9" s="41">
        <v>0</v>
      </c>
      <c r="H9" s="42">
        <f>SUM(C9:G9)</f>
        <v>114037.92</v>
      </c>
      <c r="I9" s="43">
        <f>H9-C9</f>
        <v>74703.47</v>
      </c>
      <c r="J9" s="29"/>
      <c r="K9" s="29"/>
    </row>
    <row r="10" spans="1:13" ht="12.75" customHeight="1" x14ac:dyDescent="0.3">
      <c r="A10" s="31"/>
      <c r="B10" s="34" t="s">
        <v>22</v>
      </c>
      <c r="C10" s="41">
        <v>25895.649999999998</v>
      </c>
      <c r="D10" s="41">
        <v>46091.3</v>
      </c>
      <c r="E10" s="41">
        <v>26879.82</v>
      </c>
      <c r="F10" s="41">
        <v>14665.5</v>
      </c>
      <c r="G10" s="41">
        <v>1350</v>
      </c>
      <c r="H10" s="42">
        <f>SUM(C10:G10)</f>
        <v>114882.26999999999</v>
      </c>
      <c r="I10" s="43">
        <f>H10-C10</f>
        <v>88986.62</v>
      </c>
      <c r="J10" s="29"/>
      <c r="K10" s="29"/>
    </row>
    <row r="11" spans="1:13" ht="12.75" customHeight="1" thickBot="1" x14ac:dyDescent="0.35">
      <c r="A11" s="31"/>
      <c r="B11" s="26" t="s">
        <v>23</v>
      </c>
      <c r="C11" s="37">
        <v>12277.787000000002</v>
      </c>
      <c r="D11" s="37">
        <v>29036.079999999998</v>
      </c>
      <c r="E11" s="37">
        <v>18792.968687500001</v>
      </c>
      <c r="F11" s="37">
        <v>14740</v>
      </c>
      <c r="G11" s="37">
        <v>750</v>
      </c>
      <c r="H11" s="38">
        <v>75596.835687500003</v>
      </c>
      <c r="I11" s="39">
        <v>63319.048687499999</v>
      </c>
      <c r="J11" s="29"/>
      <c r="K11" s="29"/>
    </row>
    <row r="12" spans="1:13" ht="12.75" customHeight="1" x14ac:dyDescent="0.3">
      <c r="A12" s="17"/>
      <c r="B12" s="33">
        <v>45474</v>
      </c>
      <c r="C12" s="32">
        <v>664.94</v>
      </c>
      <c r="D12" s="4">
        <v>137.69999999999999</v>
      </c>
      <c r="E12" s="40">
        <v>0</v>
      </c>
      <c r="F12" s="4">
        <v>0</v>
      </c>
      <c r="G12" s="4">
        <v>0</v>
      </c>
      <c r="H12" s="4">
        <f t="shared" ref="H12:H19" si="0">SUM(C12:G12)</f>
        <v>802.6400000000001</v>
      </c>
      <c r="I12" s="5">
        <f t="shared" ref="I12:I26" si="1">H12-C12</f>
        <v>137.70000000000005</v>
      </c>
      <c r="J12" s="1"/>
    </row>
    <row r="13" spans="1:13" ht="12.75" customHeight="1" x14ac:dyDescent="0.3">
      <c r="A13" s="17"/>
      <c r="B13" s="33">
        <v>45505</v>
      </c>
      <c r="C13" s="32">
        <v>1442.14</v>
      </c>
      <c r="D13" s="4">
        <v>12.1</v>
      </c>
      <c r="E13" s="40">
        <v>0</v>
      </c>
      <c r="F13" s="4">
        <v>0</v>
      </c>
      <c r="G13" s="4">
        <v>0</v>
      </c>
      <c r="H13" s="4">
        <f t="shared" si="0"/>
        <v>1454.24</v>
      </c>
      <c r="I13" s="5">
        <f t="shared" si="1"/>
        <v>12.099999999999909</v>
      </c>
      <c r="J13" s="1"/>
    </row>
    <row r="14" spans="1:13" ht="12.75" customHeight="1" x14ac:dyDescent="0.3">
      <c r="A14" s="17"/>
      <c r="B14" s="33">
        <v>45536</v>
      </c>
      <c r="C14" s="32">
        <v>2313.9699999999998</v>
      </c>
      <c r="D14" s="4">
        <v>1065</v>
      </c>
      <c r="E14" s="40">
        <v>3000</v>
      </c>
      <c r="F14" s="4">
        <v>2370.1999999999998</v>
      </c>
      <c r="G14" s="4">
        <v>0</v>
      </c>
      <c r="H14" s="4">
        <f t="shared" si="0"/>
        <v>8749.1699999999983</v>
      </c>
      <c r="I14" s="5">
        <f t="shared" si="1"/>
        <v>6435.1999999999989</v>
      </c>
      <c r="J14" s="1"/>
    </row>
    <row r="15" spans="1:13" ht="12.75" customHeight="1" x14ac:dyDescent="0.3">
      <c r="A15" s="17"/>
      <c r="B15" s="33">
        <v>45566</v>
      </c>
      <c r="C15" s="32">
        <v>1066.17</v>
      </c>
      <c r="D15" s="4">
        <v>84.47</v>
      </c>
      <c r="E15" s="40">
        <v>1850</v>
      </c>
      <c r="F15" s="4">
        <v>1023.1</v>
      </c>
      <c r="G15" s="4">
        <v>0</v>
      </c>
      <c r="H15" s="4">
        <f t="shared" si="0"/>
        <v>4023.7400000000002</v>
      </c>
      <c r="I15" s="5">
        <f t="shared" si="1"/>
        <v>2957.57</v>
      </c>
      <c r="J15" s="1"/>
    </row>
    <row r="16" spans="1:13" ht="12.75" customHeight="1" x14ac:dyDescent="0.3">
      <c r="A16" s="17"/>
      <c r="B16" s="33">
        <v>45597</v>
      </c>
      <c r="C16" s="32">
        <v>697.47</v>
      </c>
      <c r="D16" s="4">
        <v>200.5</v>
      </c>
      <c r="E16" s="40">
        <v>5000</v>
      </c>
      <c r="F16" s="4">
        <v>1215.5999999999999</v>
      </c>
      <c r="G16" s="4">
        <v>0</v>
      </c>
      <c r="H16" s="4">
        <f t="shared" si="0"/>
        <v>7113.57</v>
      </c>
      <c r="I16" s="5">
        <f t="shared" si="1"/>
        <v>6416.0999999999995</v>
      </c>
      <c r="J16" s="1"/>
    </row>
    <row r="17" spans="1:11" ht="12.75" customHeight="1" x14ac:dyDescent="0.3">
      <c r="A17" s="17"/>
      <c r="B17" s="35">
        <v>45627</v>
      </c>
      <c r="C17" s="36">
        <v>987.37</v>
      </c>
      <c r="D17" s="27">
        <v>20888.099999999999</v>
      </c>
      <c r="E17" s="36">
        <v>1500</v>
      </c>
      <c r="F17" s="27">
        <v>0</v>
      </c>
      <c r="G17" s="27">
        <v>0</v>
      </c>
      <c r="H17" s="27">
        <f t="shared" si="0"/>
        <v>23375.469999999998</v>
      </c>
      <c r="I17" s="28">
        <f t="shared" si="1"/>
        <v>22388.1</v>
      </c>
      <c r="J17" s="1"/>
    </row>
    <row r="18" spans="1:11" ht="12.75" customHeight="1" x14ac:dyDescent="0.3">
      <c r="A18" s="17"/>
      <c r="B18" s="33">
        <v>45658</v>
      </c>
      <c r="C18" s="32">
        <v>2827.38</v>
      </c>
      <c r="D18" s="4">
        <v>1180.3800000000001</v>
      </c>
      <c r="E18" s="40">
        <v>147</v>
      </c>
      <c r="F18" s="4">
        <v>500</v>
      </c>
      <c r="G18" s="4">
        <v>1000</v>
      </c>
      <c r="H18" s="4">
        <f>SUM(C18:G18)</f>
        <v>5654.76</v>
      </c>
      <c r="I18" s="5">
        <f>H18-C18</f>
        <v>2827.38</v>
      </c>
      <c r="J18" s="29"/>
      <c r="K18" s="29"/>
    </row>
    <row r="19" spans="1:11" ht="12.75" customHeight="1" x14ac:dyDescent="0.3">
      <c r="A19" s="17"/>
      <c r="B19" s="33">
        <v>45689</v>
      </c>
      <c r="C19" s="32">
        <v>1388</v>
      </c>
      <c r="D19" s="44">
        <v>9774</v>
      </c>
      <c r="E19" s="32">
        <v>0</v>
      </c>
      <c r="F19" s="44">
        <v>3500</v>
      </c>
      <c r="G19" s="44">
        <v>0</v>
      </c>
      <c r="H19" s="4">
        <f t="shared" si="0"/>
        <v>14662</v>
      </c>
      <c r="I19" s="5">
        <f t="shared" si="1"/>
        <v>13274</v>
      </c>
      <c r="J19" s="1"/>
    </row>
    <row r="20" spans="1:11" ht="12.75" customHeight="1" x14ac:dyDescent="0.3">
      <c r="A20" s="17"/>
      <c r="B20" s="33">
        <v>45717</v>
      </c>
      <c r="C20" s="32">
        <v>2774.42</v>
      </c>
      <c r="D20" s="4">
        <v>274.39</v>
      </c>
      <c r="E20" s="40">
        <v>5823.09</v>
      </c>
      <c r="F20" s="4">
        <v>936</v>
      </c>
      <c r="G20" s="4">
        <v>0</v>
      </c>
      <c r="H20" s="4">
        <f>SUM(C20:G20)</f>
        <v>9807.9</v>
      </c>
      <c r="I20" s="5">
        <f>+G20+F20+E20+D20</f>
        <v>7033.4800000000005</v>
      </c>
      <c r="J20" s="1"/>
    </row>
    <row r="21" spans="1:11" ht="12.75" customHeight="1" x14ac:dyDescent="0.3">
      <c r="A21" s="17"/>
      <c r="B21" s="33">
        <v>45748</v>
      </c>
      <c r="C21" s="32">
        <v>692.12</v>
      </c>
      <c r="D21" s="44">
        <v>165.9</v>
      </c>
      <c r="E21" s="32">
        <v>1500</v>
      </c>
      <c r="F21" s="44">
        <v>0</v>
      </c>
      <c r="G21" s="44">
        <v>0</v>
      </c>
      <c r="H21" s="4">
        <f>SUM(C21:G21)</f>
        <v>2358.02</v>
      </c>
      <c r="I21" s="5">
        <f t="shared" si="1"/>
        <v>1665.9</v>
      </c>
      <c r="J21" s="1"/>
    </row>
    <row r="22" spans="1:11" ht="12.75" customHeight="1" x14ac:dyDescent="0.3">
      <c r="A22" s="17"/>
      <c r="B22" s="33">
        <v>45778</v>
      </c>
      <c r="C22" s="32">
        <v>949.85</v>
      </c>
      <c r="D22" s="44">
        <v>375.3</v>
      </c>
      <c r="E22" s="32">
        <v>5000</v>
      </c>
      <c r="F22" s="44">
        <v>3893.6</v>
      </c>
      <c r="G22" s="44">
        <v>0</v>
      </c>
      <c r="H22" s="4">
        <v>10218.75</v>
      </c>
      <c r="I22" s="5">
        <v>9268.9</v>
      </c>
      <c r="J22" s="1"/>
    </row>
    <row r="23" spans="1:11" ht="12.75" customHeight="1" x14ac:dyDescent="0.3">
      <c r="A23" s="17"/>
      <c r="B23" s="33">
        <v>45809</v>
      </c>
      <c r="C23" s="32">
        <v>614.36</v>
      </c>
      <c r="D23" s="44">
        <v>579.14</v>
      </c>
      <c r="E23" s="32">
        <v>9750</v>
      </c>
      <c r="F23" s="44">
        <v>950</v>
      </c>
      <c r="G23" s="44">
        <v>0</v>
      </c>
      <c r="H23" s="4">
        <v>11893.5</v>
      </c>
      <c r="I23" s="5">
        <v>11279.14</v>
      </c>
      <c r="J23" s="1"/>
    </row>
    <row r="24" spans="1:11" ht="12.75" customHeight="1" x14ac:dyDescent="0.3">
      <c r="A24" s="17"/>
      <c r="B24" s="33">
        <v>45839</v>
      </c>
      <c r="C24" s="32">
        <v>3091.29</v>
      </c>
      <c r="D24" s="44">
        <v>66.89</v>
      </c>
      <c r="E24" s="32">
        <v>2250</v>
      </c>
      <c r="F24" s="44">
        <v>0</v>
      </c>
      <c r="G24" s="44">
        <v>0</v>
      </c>
      <c r="H24" s="4">
        <f>SUM(C24:G24)</f>
        <v>5408.18</v>
      </c>
      <c r="I24" s="5">
        <f t="shared" si="1"/>
        <v>2316.8900000000003</v>
      </c>
      <c r="J24" s="1"/>
    </row>
    <row r="25" spans="1:11" ht="12.75" customHeight="1" thickBot="1" x14ac:dyDescent="0.35">
      <c r="A25" s="17"/>
      <c r="B25" s="33">
        <v>45870</v>
      </c>
      <c r="C25" s="32">
        <v>455.41</v>
      </c>
      <c r="D25" s="4">
        <v>15.72</v>
      </c>
      <c r="E25" s="40">
        <v>0</v>
      </c>
      <c r="F25" s="4">
        <v>0</v>
      </c>
      <c r="G25" s="4">
        <v>0</v>
      </c>
      <c r="H25" s="4">
        <f>SUM(C25:G25)</f>
        <v>471.13000000000005</v>
      </c>
      <c r="I25" s="5">
        <f t="shared" si="1"/>
        <v>15.720000000000027</v>
      </c>
      <c r="J25" s="29"/>
      <c r="K25" s="29"/>
    </row>
    <row r="26" spans="1:11" ht="12.75" customHeight="1" thickBot="1" x14ac:dyDescent="0.35">
      <c r="A26" s="17"/>
      <c r="B26" s="30" t="s">
        <v>24</v>
      </c>
      <c r="C26" s="8">
        <f t="shared" ref="C26:H26" si="2">SUM(C25)</f>
        <v>455.41</v>
      </c>
      <c r="D26" s="8">
        <f t="shared" si="2"/>
        <v>15.72</v>
      </c>
      <c r="E26" s="8">
        <f t="shared" si="2"/>
        <v>0</v>
      </c>
      <c r="F26" s="8">
        <f t="shared" si="2"/>
        <v>0</v>
      </c>
      <c r="G26" s="8">
        <f t="shared" si="2"/>
        <v>0</v>
      </c>
      <c r="H26" s="8">
        <f t="shared" si="2"/>
        <v>471.13000000000005</v>
      </c>
      <c r="I26" s="9">
        <f t="shared" si="1"/>
        <v>15.720000000000027</v>
      </c>
      <c r="J26" s="29"/>
    </row>
    <row r="27" spans="1:11" ht="13" x14ac:dyDescent="0.3">
      <c r="C27" s="32"/>
    </row>
    <row r="28" spans="1:11" x14ac:dyDescent="0.25">
      <c r="C28" s="29"/>
    </row>
  </sheetData>
  <sheetProtection formatCells="0" formatColumns="0" formatRows="0" insertColumns="0" insertRows="0" insertHyperlinks="0" deleteColumns="0" deleteRows="0" sort="0" autoFilter="0" pivotTables="0"/>
  <mergeCells count="5">
    <mergeCell ref="B1:I1"/>
    <mergeCell ref="B3:I3"/>
    <mergeCell ref="B2:I2"/>
    <mergeCell ref="B4:I4"/>
    <mergeCell ref="J1:L1"/>
  </mergeCells>
  <hyperlinks>
    <hyperlink ref="J2" r:id="rId1" xr:uid="{904AE926-6B93-4423-AA8A-28950E006011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Página &amp;P de &amp;F</oddHeader>
    <oddFooter>&amp;L&amp;1#&amp;"Calibri"&amp;10&amp;K000000Sensitivity: C2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08-03 Admisiones AIAF</vt:lpstr>
      <vt:lpstr>'TABLA 08-03 Admisiones AIAF'!Área_de_impresión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Garrido Domingo</dc:creator>
  <cp:lastModifiedBy>Garrido Domingo, Francisco Javier</cp:lastModifiedBy>
  <cp:lastPrinted>2019-03-13T12:11:28Z</cp:lastPrinted>
  <dcterms:created xsi:type="dcterms:W3CDTF">2008-08-19T09:00:23Z</dcterms:created>
  <dcterms:modified xsi:type="dcterms:W3CDTF">2025-09-16T18:10:35Z</dcterms:modified>
</cp:coreProperties>
</file>