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Estudios-Madrid\ESTADISTICAS\ESTADÍSTICAS MENSUALES REV. BOLSA ON LINE\8. Mercado de renta fija privada\"/>
    </mc:Choice>
  </mc:AlternateContent>
  <xr:revisionPtr revIDLastSave="0" documentId="8_{0D8D32B6-D28E-413A-AE92-A3218B6488F2}" xr6:coauthVersionLast="47" xr6:coauthVersionMax="47" xr10:uidLastSave="{00000000-0000-0000-0000-000000000000}"/>
  <bookViews>
    <workbookView xWindow="-110" yWindow="-110" windowWidth="19420" windowHeight="11620" xr2:uid="{D5F14700-E1EF-4B94-B194-D346C4F986FB}"/>
  </bookViews>
  <sheets>
    <sheet name="TABLA 08-04 Finan.neta AIAF" sheetId="1" r:id="rId1"/>
  </sheets>
  <externalReferences>
    <externalReference r:id="rId2"/>
    <externalReference r:id="rId3"/>
  </externalReferences>
  <definedNames>
    <definedName name="_xlnm.Print_Area" localSheetId="0">'TABLA 08-04 Finan.neta AIAF'!$B$1:$H$30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H30" i="1"/>
  <c r="G30" i="1"/>
  <c r="F30" i="1"/>
  <c r="E30" i="1"/>
  <c r="D30" i="1"/>
  <c r="C30" i="1"/>
  <c r="F17" i="1"/>
  <c r="E17" i="1"/>
  <c r="D17" i="1"/>
  <c r="H17" i="1"/>
  <c r="C17" i="1"/>
  <c r="G17" i="1"/>
  <c r="G16" i="1"/>
  <c r="F16" i="1"/>
  <c r="E16" i="1"/>
  <c r="D16" i="1"/>
  <c r="C16" i="1"/>
  <c r="H16" i="1"/>
  <c r="F15" i="1"/>
  <c r="E15" i="1"/>
  <c r="D15" i="1"/>
  <c r="C15" i="1"/>
  <c r="H15" i="1"/>
  <c r="G15" i="1"/>
  <c r="F14" i="1"/>
  <c r="E14" i="1"/>
  <c r="D14" i="1"/>
  <c r="C14" i="1"/>
  <c r="G14" i="1"/>
  <c r="H14" i="1"/>
  <c r="F13" i="1"/>
  <c r="E13" i="1"/>
  <c r="D13" i="1"/>
  <c r="C13" i="1"/>
  <c r="H13" i="1"/>
  <c r="G13" i="1"/>
  <c r="G12" i="1"/>
  <c r="F12" i="1"/>
  <c r="H12" i="1"/>
  <c r="E12" i="1"/>
  <c r="D12" i="1"/>
  <c r="C12" i="1"/>
  <c r="H9" i="1"/>
  <c r="H8" i="1"/>
  <c r="H7" i="1"/>
</calcChain>
</file>

<file path=xl/sharedStrings.xml><?xml version="1.0" encoding="utf-8"?>
<sst xmlns="http://schemas.openxmlformats.org/spreadsheetml/2006/main" count="29" uniqueCount="23">
  <si>
    <t>Pagarés</t>
  </si>
  <si>
    <t>Bonos y obligaciones</t>
  </si>
  <si>
    <t xml:space="preserve">Cédulas </t>
  </si>
  <si>
    <t>Bonos de titulización</t>
  </si>
  <si>
    <t>Partic. preferentes</t>
  </si>
  <si>
    <t>Commercial Paper</t>
  </si>
  <si>
    <t>Bonds</t>
  </si>
  <si>
    <t>Preferred Shares</t>
  </si>
  <si>
    <t>Cedulas</t>
  </si>
  <si>
    <t>Millones de euros</t>
  </si>
  <si>
    <t>Euros, in millions</t>
  </si>
  <si>
    <t>Asset-Backed Bonds</t>
  </si>
  <si>
    <t>http://www.aiaf.es/esp/aspx/Portadas/HomeAIAF.aspx</t>
  </si>
  <si>
    <t>INFORMACIÓN RELACIONADA:</t>
  </si>
  <si>
    <t>TOTAL</t>
  </si>
  <si>
    <t>NET FINANCING BY INSTRUMENTS CORPORATE DEBT (AIAF MARKET)</t>
  </si>
  <si>
    <t>FINANCIACIÓN OBTENIDA POR INSTRUMENTOS DE RENTA FIJA PRIVADA (AIAF)</t>
  </si>
  <si>
    <t>2020</t>
  </si>
  <si>
    <t>2021</t>
  </si>
  <si>
    <t>2022</t>
  </si>
  <si>
    <t>2024</t>
  </si>
  <si>
    <t>ACUMULADO 2025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</si>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</sst>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6" formatCode="_-* #,##0.00\ _p_t_a_-;\-* #,##0.00\ _p_t_a_-;_-* &quot;-&quot;??\ _p_t_a_-;_-@_-"/>
    <numFmt numFmtId="167" formatCode="_-* #,##0\ _p_t_a_-;\-* #,##0\ _p_t_a_-;_-* &quot;-&quot;\ _p_t_a_-;_-@_-"/>
    <numFmt numFmtId="168" formatCode="_-* #,##0.00\ &quot;pta&quot;_-;\-* #,##0.00\ &quot;pta&quot;_-;_-* &quot;-&quot;??\ &quot;pta&quot;_-;_-@_-"/>
    <numFmt numFmtId="169" formatCode="_-* #,##0\ &quot;pta&quot;_-;\-* #,##0\ &quot;pta&quot;_-;_-* &quot;-&quot;\ &quot;pta&quot;_-;_-@_-"/>
    <numFmt numFmtId="170" formatCode="[$-C0A]mmmm\-yy;@"/>
    <numFmt numFmtId="171" formatCode="#,##0_ ;\-#,##0\ "/>
  </numFmts>
  <fonts count="42" x14ac:knownFonts="1">
    <font>
      <sz val="10"/>
      <name val="Arial"/>
      <family val="2"/>
    </font>
    <font>
      <b/>
      <sz val="9"/>
      <name val="Arial"/>
      <family val="2"/>
    </font>
    <font>
      <u/>
      <sz val="10"/>
      <color indexed="12"/>
      <name val="MS Sans Serif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color indexed="2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u/>
      <sz val="9"/>
      <color indexed="12"/>
      <name val="MS Sans Serif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FF0000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FF0000"/>
      <name val="Arial"/>
      <family val="2"/>
    </font>
    <font>
      <b/>
      <sz val="11"/>
      <color rgb="FFFF0000"/>
      <name val="Arial"/>
      <family val="2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sz val="10"/>
      <color theme="4" tint="-0.249977111117893"/>
      <name val="Arial"/>
      <family val="2"/>
    </font>
    <font>
      <b/>
      <sz val="10"/>
      <color rgb="FFC00000"/>
      <name val="Arial"/>
      <family val="2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rgb="FFC00000"/>
      <name val="Arial"/>
      <family val="2"/>
    </font>
    <font>
      <b/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9"/>
      <color indexed="12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000000"/>
      <name val="Calibri"/>
      <family val="2"/>
    </font>
    <font>
      <sz val="9"/>
      <color theme="4" tint="-0.249977111117893"/>
      <name val="Arial"/>
      <family val="2"/>
    </font>
    <font>
      <sz val="9"/>
      <color rgb="FFC00000"/>
      <name val="Arial"/>
      <family val="2"/>
    </font>
    <font>
      <b/>
      <sz val="12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A7C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263E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medium">
        <color indexed="64"/>
      </bottom>
      <diagonal/>
    </border>
    <border>
      <left style="thin">
        <color theme="0" tint="-0.14999847407452621"/>
      </left>
      <right/>
      <top/>
      <bottom style="medium">
        <color indexed="64"/>
      </bottom>
      <diagonal/>
    </border>
    <border>
      <left style="thin">
        <color theme="0" tint="-0.14999847407452621"/>
      </left>
      <right/>
      <top/>
      <bottom style="thin">
        <color indexed="64"/>
      </bottom>
      <diagonal/>
    </border>
  </borders>
  <cellStyleXfs count="54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1" applyBorder="0">
      <alignment horizontal="center" vertical="center" wrapText="1"/>
    </xf>
    <xf numFmtId="14" fontId="1" fillId="20" borderId="2">
      <alignment horizontal="center" vertical="center" wrapText="1"/>
    </xf>
    <xf numFmtId="0" fontId="13" fillId="21" borderId="25" applyNumberFormat="0" applyAlignment="0" applyProtection="0"/>
    <xf numFmtId="0" fontId="14" fillId="22" borderId="26" applyNumberFormat="0" applyAlignment="0" applyProtection="0"/>
    <xf numFmtId="0" fontId="15" fillId="0" borderId="27" applyNumberFormat="0" applyFill="0" applyAlignment="0" applyProtection="0"/>
    <xf numFmtId="0" fontId="16" fillId="0" borderId="0" applyNumberFormat="0" applyFill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7" fillId="29" borderId="25" applyNumberFormat="0" applyAlignment="0" applyProtection="0"/>
    <xf numFmtId="0" fontId="2" fillId="0" borderId="0" applyNumberFormat="0" applyFill="0" applyBorder="0" applyAlignment="0" applyProtection="0"/>
    <xf numFmtId="0" fontId="18" fillId="30" borderId="0" applyNumberFormat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9" fillId="31" borderId="0" applyNumberFormat="0" applyBorder="0" applyAlignment="0" applyProtection="0"/>
    <xf numFmtId="0" fontId="10" fillId="32" borderId="28" applyNumberFormat="0" applyFont="0" applyAlignment="0" applyProtection="0"/>
    <xf numFmtId="4" fontId="4" fillId="0" borderId="0" applyBorder="0"/>
    <xf numFmtId="3" fontId="4" fillId="0" borderId="0" applyBorder="0"/>
    <xf numFmtId="0" fontId="20" fillId="21" borderId="29" applyNumberFormat="0" applyAlignment="0" applyProtection="0"/>
    <xf numFmtId="49" fontId="4" fillId="0" borderId="0" applyNumberFormat="0" applyBorder="0">
      <alignment horizontal="left"/>
    </xf>
    <xf numFmtId="0" fontId="21" fillId="0" borderId="0" applyNumberFormat="0" applyFill="0" applyBorder="0" applyAlignment="0" applyProtection="0"/>
    <xf numFmtId="0" fontId="1" fillId="0" borderId="0" applyFont="0" applyAlignment="0">
      <alignment horizontal="left"/>
    </xf>
    <xf numFmtId="0" fontId="22" fillId="0" borderId="0" applyNumberFormat="0" applyFill="0" applyBorder="0" applyAlignment="0" applyProtection="0"/>
    <xf numFmtId="0" fontId="23" fillId="0" borderId="0" applyNumberFormat="0" applyBorder="0">
      <alignment horizontal="left" vertical="center" wrapText="1"/>
    </xf>
    <xf numFmtId="0" fontId="5" fillId="33" borderId="3">
      <alignment horizontal="left" wrapText="1"/>
    </xf>
    <xf numFmtId="0" fontId="24" fillId="33" borderId="4">
      <alignment horizontal="left" wrapText="1"/>
    </xf>
    <xf numFmtId="0" fontId="25" fillId="0" borderId="0" applyNumberFormat="0" applyFill="0" applyBorder="0" applyAlignment="0" applyProtection="0"/>
    <xf numFmtId="0" fontId="26" fillId="0" borderId="30" applyNumberFormat="0" applyFill="0" applyAlignment="0" applyProtection="0"/>
    <xf numFmtId="0" fontId="16" fillId="0" borderId="31" applyNumberFormat="0" applyFill="0" applyAlignment="0" applyProtection="0"/>
    <xf numFmtId="0" fontId="6" fillId="0" borderId="5" applyNumberFormat="0" applyFont="0" applyFill="0" applyAlignment="0" applyProtection="0"/>
  </cellStyleXfs>
  <cellXfs count="74">
    <xf numFmtId="0" fontId="0" fillId="0" borderId="0" xfId="0"/>
    <xf numFmtId="0" fontId="0" fillId="34" borderId="0" xfId="0" applyFill="1"/>
    <xf numFmtId="0" fontId="27" fillId="0" borderId="0" xfId="0" applyFont="1"/>
    <xf numFmtId="0" fontId="7" fillId="0" borderId="0" xfId="0" applyFont="1"/>
    <xf numFmtId="171" fontId="7" fillId="0" borderId="0" xfId="0" applyNumberFormat="1" applyFont="1"/>
    <xf numFmtId="171" fontId="28" fillId="0" borderId="0" xfId="0" applyNumberFormat="1" applyFont="1"/>
    <xf numFmtId="3" fontId="29" fillId="0" borderId="0" xfId="0" applyNumberFormat="1" applyFont="1"/>
    <xf numFmtId="170" fontId="29" fillId="0" borderId="6" xfId="43" applyNumberFormat="1" applyFont="1" applyBorder="1">
      <alignment horizontal="left"/>
    </xf>
    <xf numFmtId="0" fontId="30" fillId="35" borderId="7" xfId="0" applyFont="1" applyFill="1" applyBorder="1"/>
    <xf numFmtId="3" fontId="30" fillId="35" borderId="8" xfId="0" applyNumberFormat="1" applyFont="1" applyFill="1" applyBorder="1"/>
    <xf numFmtId="3" fontId="30" fillId="35" borderId="9" xfId="0" applyNumberFormat="1" applyFont="1" applyFill="1" applyBorder="1"/>
    <xf numFmtId="3" fontId="0" fillId="0" borderId="0" xfId="0" applyNumberFormat="1" applyBorder="1"/>
    <xf numFmtId="0" fontId="0" fillId="0" borderId="0" xfId="0" applyBorder="1"/>
    <xf numFmtId="171" fontId="0" fillId="0" borderId="0" xfId="0" applyNumberFormat="1" applyBorder="1"/>
    <xf numFmtId="171" fontId="31" fillId="0" borderId="0" xfId="0" applyNumberFormat="1" applyFont="1" applyBorder="1"/>
    <xf numFmtId="3" fontId="29" fillId="0" borderId="32" xfId="0" applyNumberFormat="1" applyFont="1" applyBorder="1"/>
    <xf numFmtId="0" fontId="0" fillId="0" borderId="33" xfId="0" applyBorder="1"/>
    <xf numFmtId="0" fontId="0" fillId="0" borderId="32" xfId="0" applyBorder="1"/>
    <xf numFmtId="171" fontId="0" fillId="0" borderId="33" xfId="0" applyNumberFormat="1" applyBorder="1"/>
    <xf numFmtId="171" fontId="31" fillId="0" borderId="33" xfId="0" applyNumberFormat="1" applyFont="1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27" fillId="34" borderId="0" xfId="0" applyFont="1" applyFill="1"/>
    <xf numFmtId="0" fontId="0" fillId="0" borderId="0" xfId="0" applyFill="1"/>
    <xf numFmtId="14" fontId="30" fillId="36" borderId="10" xfId="20" applyFont="1" applyFill="1" applyBorder="1">
      <alignment horizontal="center" vertical="center" wrapText="1"/>
    </xf>
    <xf numFmtId="0" fontId="32" fillId="20" borderId="11" xfId="19" applyFont="1" applyBorder="1">
      <alignment horizontal="center" vertical="center" wrapText="1"/>
    </xf>
    <xf numFmtId="3" fontId="29" fillId="20" borderId="12" xfId="0" applyNumberFormat="1" applyFont="1" applyFill="1" applyBorder="1"/>
    <xf numFmtId="170" fontId="29" fillId="0" borderId="13" xfId="43" applyNumberFormat="1" applyFont="1" applyBorder="1">
      <alignment horizontal="left"/>
    </xf>
    <xf numFmtId="3" fontId="29" fillId="0" borderId="2" xfId="0" applyNumberFormat="1" applyFont="1" applyBorder="1"/>
    <xf numFmtId="3" fontId="29" fillId="20" borderId="1" xfId="0" applyNumberFormat="1" applyFont="1" applyFill="1" applyBorder="1"/>
    <xf numFmtId="14" fontId="33" fillId="36" borderId="14" xfId="20" applyFont="1" applyFill="1" applyBorder="1">
      <alignment horizontal="center" vertical="center" wrapText="1"/>
    </xf>
    <xf numFmtId="14" fontId="33" fillId="36" borderId="15" xfId="20" applyFont="1" applyFill="1" applyBorder="1">
      <alignment horizontal="center" vertical="center" wrapText="1"/>
    </xf>
    <xf numFmtId="0" fontId="34" fillId="20" borderId="16" xfId="19" applyFont="1" applyBorder="1">
      <alignment horizontal="center" vertical="center" wrapText="1"/>
    </xf>
    <xf numFmtId="0" fontId="34" fillId="20" borderId="17" xfId="19" applyFont="1" applyBorder="1">
      <alignment horizontal="center" vertical="center" wrapText="1"/>
    </xf>
    <xf numFmtId="0" fontId="8" fillId="35" borderId="0" xfId="0" applyFont="1" applyFill="1"/>
    <xf numFmtId="0" fontId="8" fillId="0" borderId="0" xfId="0" applyFont="1" applyFill="1" applyBorder="1"/>
    <xf numFmtId="0" fontId="8" fillId="34" borderId="0" xfId="0" applyFont="1" applyFill="1"/>
    <xf numFmtId="0" fontId="35" fillId="0" borderId="0" xfId="0" applyFont="1" applyFill="1" applyBorder="1"/>
    <xf numFmtId="0" fontId="35" fillId="34" borderId="0" xfId="0" applyFont="1" applyFill="1"/>
    <xf numFmtId="0" fontId="35" fillId="0" borderId="0" xfId="0" applyFont="1"/>
    <xf numFmtId="0" fontId="4" fillId="0" borderId="0" xfId="0" applyFont="1" applyFill="1" applyBorder="1"/>
    <xf numFmtId="0" fontId="36" fillId="0" borderId="0" xfId="32" applyFont="1" applyAlignment="1">
      <alignment vertical="top"/>
    </xf>
    <xf numFmtId="0" fontId="37" fillId="0" borderId="0" xfId="0" applyFont="1" applyFill="1" applyBorder="1"/>
    <xf numFmtId="0" fontId="38" fillId="0" borderId="0" xfId="0" applyFont="1" applyFill="1" applyBorder="1"/>
    <xf numFmtId="0" fontId="9" fillId="0" borderId="0" xfId="32" applyFont="1" applyFill="1" applyBorder="1"/>
    <xf numFmtId="0" fontId="4" fillId="0" borderId="0" xfId="0" applyFont="1"/>
    <xf numFmtId="3" fontId="4" fillId="0" borderId="0" xfId="0" applyNumberFormat="1" applyFont="1" applyBorder="1"/>
    <xf numFmtId="3" fontId="39" fillId="0" borderId="0" xfId="0" applyNumberFormat="1" applyFont="1" applyBorder="1"/>
    <xf numFmtId="171" fontId="4" fillId="0" borderId="0" xfId="0" applyNumberFormat="1" applyFont="1" applyBorder="1"/>
    <xf numFmtId="0" fontId="4" fillId="0" borderId="0" xfId="0" applyFont="1" applyBorder="1"/>
    <xf numFmtId="171" fontId="40" fillId="0" borderId="0" xfId="0" applyNumberFormat="1" applyFont="1" applyBorder="1"/>
    <xf numFmtId="0" fontId="4" fillId="0" borderId="35" xfId="0" applyFont="1" applyBorder="1"/>
    <xf numFmtId="3" fontId="29" fillId="0" borderId="18" xfId="0" applyNumberFormat="1" applyFont="1" applyBorder="1"/>
    <xf numFmtId="3" fontId="29" fillId="0" borderId="37" xfId="0" applyNumberFormat="1" applyFont="1" applyBorder="1"/>
    <xf numFmtId="3" fontId="29" fillId="0" borderId="38" xfId="0" applyNumberFormat="1" applyFont="1" applyBorder="1"/>
    <xf numFmtId="3" fontId="29" fillId="20" borderId="19" xfId="0" applyNumberFormat="1" applyFont="1" applyFill="1" applyBorder="1"/>
    <xf numFmtId="49" fontId="29" fillId="0" borderId="20" xfId="43" applyNumberFormat="1" applyFont="1" applyBorder="1">
      <alignment horizontal="left"/>
    </xf>
    <xf numFmtId="3" fontId="29" fillId="0" borderId="0" xfId="0" applyNumberFormat="1" applyFont="1" applyFill="1"/>
    <xf numFmtId="3" fontId="29" fillId="0" borderId="32" xfId="0" applyNumberFormat="1" applyFont="1" applyFill="1" applyBorder="1"/>
    <xf numFmtId="49" fontId="29" fillId="0" borderId="6" xfId="43" applyNumberFormat="1" applyFont="1" applyBorder="1">
      <alignment horizontal="left"/>
    </xf>
    <xf numFmtId="3" fontId="29" fillId="0" borderId="39" xfId="0" applyNumberFormat="1" applyFont="1" applyBorder="1"/>
    <xf numFmtId="3" fontId="0" fillId="0" borderId="0" xfId="0" applyNumberFormat="1"/>
    <xf numFmtId="0" fontId="41" fillId="37" borderId="21" xfId="48" applyFont="1" applyFill="1" applyBorder="1">
      <alignment horizontal="left" wrapText="1"/>
    </xf>
    <xf numFmtId="0" fontId="41" fillId="37" borderId="22" xfId="48" applyFont="1" applyFill="1" applyBorder="1">
      <alignment horizontal="left" wrapText="1"/>
    </xf>
    <xf numFmtId="0" fontId="41" fillId="35" borderId="21" xfId="49" applyFont="1" applyFill="1" applyBorder="1">
      <alignment horizontal="left" wrapText="1"/>
    </xf>
    <xf numFmtId="0" fontId="41" fillId="35" borderId="22" xfId="49" applyFont="1" applyFill="1" applyBorder="1">
      <alignment horizontal="left" wrapText="1"/>
    </xf>
    <xf numFmtId="0" fontId="41" fillId="37" borderId="20" xfId="48" applyFont="1" applyFill="1" applyBorder="1">
      <alignment horizontal="left" wrapText="1"/>
    </xf>
    <xf numFmtId="0" fontId="41" fillId="37" borderId="18" xfId="48" applyFont="1" applyFill="1" applyBorder="1">
      <alignment horizontal="left" wrapText="1"/>
    </xf>
    <xf numFmtId="0" fontId="41" fillId="35" borderId="20" xfId="49" applyFont="1" applyFill="1" applyBorder="1">
      <alignment horizontal="left" wrapText="1"/>
    </xf>
    <xf numFmtId="0" fontId="41" fillId="35" borderId="18" xfId="49" applyFont="1" applyFill="1" applyBorder="1">
      <alignment horizontal="left" wrapText="1"/>
    </xf>
    <xf numFmtId="0" fontId="38" fillId="38" borderId="0" xfId="0" applyFont="1" applyFill="1" applyBorder="1" applyAlignment="1">
      <alignment horizontal="left"/>
    </xf>
    <xf numFmtId="14" fontId="33" fillId="39" borderId="23" xfId="20" applyFont="1" applyFill="1" applyBorder="1" applyAlignment="1">
      <alignment horizontal="center" vertical="center" wrapText="1"/>
    </xf>
    <xf numFmtId="14" fontId="33" fillId="39" borderId="24" xfId="20" applyFont="1" applyFill="1" applyBorder="1" applyAlignment="1">
      <alignment horizontal="center" vertical="center" wrapText="1"/>
    </xf>
  </cellXfs>
  <cellStyles count="5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abecera ING" xfId="19" xr:uid="{B6699ACA-18E1-4DF8-BCCE-F51749AC2E14}"/>
    <cellStyle name="Cabeceras" xfId="20" xr:uid="{8E0102FD-4D5B-48D2-BB83-2FD50A1D2120}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Incorrecto" xfId="33" builtinId="27" customBuiltin="1"/>
    <cellStyle name="Millares" xfId="34" builtinId="3" customBuiltin="1"/>
    <cellStyle name="Millares [0]" xfId="35" builtinId="6" customBuiltin="1"/>
    <cellStyle name="Moneda" xfId="36" builtinId="4" customBuiltin="1"/>
    <cellStyle name="Moneda [0]" xfId="37" builtinId="7" customBuiltin="1"/>
    <cellStyle name="Neutral" xfId="38" builtinId="28" customBuiltin="1"/>
    <cellStyle name="Normal" xfId="0" builtinId="0" customBuiltin="1"/>
    <cellStyle name="Notas" xfId="39" builtinId="10" customBuiltin="1"/>
    <cellStyle name="numero" xfId="40" xr:uid="{BE04B716-C252-47BA-87B2-BDC01F13EBCF}"/>
    <cellStyle name="numero sin decimales" xfId="41" xr:uid="{F815555E-D68D-48FB-B8F0-70876CA7B68A}"/>
    <cellStyle name="Salida" xfId="42" builtinId="21" customBuiltin="1"/>
    <cellStyle name="Texto" xfId="43" xr:uid="{5EC6845C-0015-4941-B2CE-41AF0550E8E1}"/>
    <cellStyle name="Texto de advertencia" xfId="44" builtinId="11" customBuiltin="1"/>
    <cellStyle name="Texto destacado" xfId="45" xr:uid="{B1DF5917-A35C-470A-94B4-DCD459AAFAC0}"/>
    <cellStyle name="Texto explicativo" xfId="46" builtinId="53" customBuiltin="1"/>
    <cellStyle name="Texto ING" xfId="47" xr:uid="{EB015688-3F5B-433B-9708-549B2E9F9EBE}"/>
    <cellStyle name="Titular" xfId="48" xr:uid="{3AEB1E4F-1727-43B1-985C-4F00BCE90D2B}"/>
    <cellStyle name="Titular ING" xfId="49" xr:uid="{CD419FAC-62F5-46C0-ABEF-DFEA82CD1790}"/>
    <cellStyle name="Título" xfId="50" builtinId="15" customBuiltin="1"/>
    <cellStyle name="Título 2" xfId="51" builtinId="17" customBuiltin="1"/>
    <cellStyle name="Título 3" xfId="52" builtinId="18" customBuiltin="1"/>
    <cellStyle name="Total" xfId="5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LA%2008-02%20(Saldo%20en%20circulaci&#243;n%20AIAF%20y%20Gr&#225;fico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ABLA%2008-03%20(Importes%20Admitidos%20por%20instrumentos%20AIAF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08-02-Circulación"/>
      <sheetName val="Datos Gráfico TABLA 08-0"/>
      <sheetName val="Gráfico Asociado a Tabla 08-02"/>
    </sheetNames>
    <sheetDataSet>
      <sheetData sheetId="0">
        <row r="13">
          <cell r="C13">
            <v>5703.33</v>
          </cell>
        </row>
        <row r="21">
          <cell r="C21">
            <v>6191</v>
          </cell>
        </row>
      </sheetData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08-03 Admisiones AIAF"/>
    </sheetNames>
    <sheetDataSet>
      <sheetData sheetId="0">
        <row r="19">
          <cell r="C19">
            <v>1388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iaf.es/esp/aspx/Portadas/HomeAIAF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C3760-D46F-449A-A6F9-5E0B3ED69F71}">
  <dimension ref="A1:V154"/>
  <sheetViews>
    <sheetView tabSelected="1" zoomScale="110" zoomScaleNormal="110" workbookViewId="0">
      <pane xSplit="2" ySplit="6" topLeftCell="C16" activePane="bottomRight" state="frozen"/>
      <selection pane="topRight" activeCell="C1" sqref="C1"/>
      <selection pane="bottomLeft" activeCell="A7" sqref="A7"/>
      <selection pane="bottomRight" activeCell="C9" sqref="C9"/>
    </sheetView>
  </sheetViews>
  <sheetFormatPr baseColWidth="10" defaultRowHeight="12.5" x14ac:dyDescent="0.25"/>
  <cols>
    <col min="1" max="1" width="0.7265625" customWidth="1"/>
    <col min="2" max="2" width="18.26953125" customWidth="1"/>
    <col min="3" max="3" width="16.81640625" customWidth="1"/>
    <col min="4" max="5" width="15.54296875" customWidth="1"/>
    <col min="6" max="6" width="16.54296875" customWidth="1"/>
    <col min="7" max="7" width="15.1796875" customWidth="1"/>
    <col min="9" max="9" width="12.26953125" style="46" bestFit="1" customWidth="1"/>
    <col min="10" max="13" width="10.81640625" style="46" customWidth="1"/>
  </cols>
  <sheetData>
    <row r="1" spans="1:22" s="37" customFormat="1" ht="15" customHeight="1" x14ac:dyDescent="0.35">
      <c r="A1" s="35"/>
      <c r="B1" s="63" t="s">
        <v>16</v>
      </c>
      <c r="C1" s="64"/>
      <c r="D1" s="64"/>
      <c r="E1" s="64"/>
      <c r="F1" s="64"/>
      <c r="G1" s="64"/>
      <c r="H1" s="64"/>
      <c r="I1" s="71" t="s">
        <v>13</v>
      </c>
      <c r="J1" s="71"/>
      <c r="K1" s="71"/>
      <c r="L1" s="41"/>
      <c r="M1" s="41"/>
      <c r="N1" s="36"/>
      <c r="O1" s="36"/>
    </row>
    <row r="2" spans="1:22" s="37" customFormat="1" ht="15" customHeight="1" thickBot="1" x14ac:dyDescent="0.4">
      <c r="A2" s="35"/>
      <c r="B2" s="67" t="s">
        <v>9</v>
      </c>
      <c r="C2" s="68"/>
      <c r="D2" s="68"/>
      <c r="E2" s="68"/>
      <c r="F2" s="68"/>
      <c r="G2" s="68"/>
      <c r="H2" s="68"/>
      <c r="I2" s="42" t="s">
        <v>12</v>
      </c>
      <c r="J2" s="43"/>
      <c r="K2" s="43"/>
      <c r="L2" s="43"/>
      <c r="M2" s="41"/>
      <c r="N2" s="36"/>
      <c r="O2" s="36"/>
    </row>
    <row r="3" spans="1:22" s="40" customFormat="1" ht="15" customHeight="1" x14ac:dyDescent="0.35">
      <c r="A3" s="39"/>
      <c r="B3" s="65" t="s">
        <v>15</v>
      </c>
      <c r="C3" s="66"/>
      <c r="D3" s="66"/>
      <c r="E3" s="66"/>
      <c r="F3" s="66"/>
      <c r="G3" s="66"/>
      <c r="H3" s="66"/>
      <c r="I3" s="44"/>
      <c r="J3" s="41"/>
      <c r="K3" s="41"/>
      <c r="L3" s="41"/>
      <c r="M3" s="43"/>
      <c r="N3" s="38"/>
      <c r="O3" s="38"/>
    </row>
    <row r="4" spans="1:22" s="40" customFormat="1" ht="15" customHeight="1" thickBot="1" x14ac:dyDescent="0.4">
      <c r="A4" s="39"/>
      <c r="B4" s="69" t="s">
        <v>10</v>
      </c>
      <c r="C4" s="70"/>
      <c r="D4" s="70"/>
      <c r="E4" s="70"/>
      <c r="F4" s="70"/>
      <c r="G4" s="70"/>
      <c r="H4" s="70"/>
      <c r="I4" s="45"/>
      <c r="J4" s="43"/>
      <c r="K4" s="43"/>
      <c r="L4" s="43"/>
      <c r="M4" s="43"/>
      <c r="N4" s="38"/>
      <c r="O4" s="38"/>
    </row>
    <row r="5" spans="1:22" ht="24" customHeight="1" x14ac:dyDescent="0.25">
      <c r="A5" s="1"/>
      <c r="B5" s="25"/>
      <c r="C5" s="31" t="s">
        <v>0</v>
      </c>
      <c r="D5" s="32" t="s">
        <v>1</v>
      </c>
      <c r="E5" s="32" t="s">
        <v>2</v>
      </c>
      <c r="F5" s="32" t="s">
        <v>3</v>
      </c>
      <c r="G5" s="32" t="s">
        <v>4</v>
      </c>
      <c r="H5" s="72" t="s">
        <v>14</v>
      </c>
    </row>
    <row r="6" spans="1:22" ht="24" customHeight="1" thickBot="1" x14ac:dyDescent="0.3">
      <c r="A6" s="1"/>
      <c r="B6" s="26"/>
      <c r="C6" s="33" t="s">
        <v>5</v>
      </c>
      <c r="D6" s="34" t="s">
        <v>6</v>
      </c>
      <c r="E6" s="34" t="s">
        <v>8</v>
      </c>
      <c r="F6" s="34" t="s">
        <v>11</v>
      </c>
      <c r="G6" s="34" t="s">
        <v>7</v>
      </c>
      <c r="H6" s="73"/>
    </row>
    <row r="7" spans="1:22" s="2" customFormat="1" ht="12.75" customHeight="1" x14ac:dyDescent="0.3">
      <c r="A7" s="23"/>
      <c r="B7" s="7" t="s">
        <v>17</v>
      </c>
      <c r="C7" s="58">
        <v>-1655.6999999999998</v>
      </c>
      <c r="D7" s="58">
        <v>-20255</v>
      </c>
      <c r="E7" s="59">
        <v>7190.9300000000221</v>
      </c>
      <c r="F7" s="58">
        <v>8462.0299999999988</v>
      </c>
      <c r="G7" s="58">
        <v>1450</v>
      </c>
      <c r="H7" s="27">
        <f>SUM(C7:G7)</f>
        <v>-4807.7399999999798</v>
      </c>
      <c r="I7" s="48"/>
      <c r="J7" s="47"/>
      <c r="K7" s="47"/>
      <c r="L7" s="47"/>
      <c r="M7" s="47"/>
      <c r="N7" s="11"/>
      <c r="O7" s="11"/>
      <c r="P7" s="11"/>
      <c r="Q7" s="12"/>
      <c r="R7" s="12"/>
      <c r="S7" s="12"/>
      <c r="T7" s="12"/>
      <c r="U7" s="16"/>
      <c r="V7" s="3"/>
    </row>
    <row r="8" spans="1:22" s="2" customFormat="1" ht="12.75" customHeight="1" x14ac:dyDescent="0.3">
      <c r="A8" s="23"/>
      <c r="B8" s="7" t="s">
        <v>18</v>
      </c>
      <c r="C8" s="6">
        <v>934.94000000000051</v>
      </c>
      <c r="D8" s="58">
        <v>24752</v>
      </c>
      <c r="E8" s="15">
        <v>683.1699999999837</v>
      </c>
      <c r="F8" s="6">
        <v>-24645.790000000008</v>
      </c>
      <c r="G8" s="6">
        <v>1535</v>
      </c>
      <c r="H8" s="27">
        <f>SUM(C8:G8)</f>
        <v>3259.3199999999779</v>
      </c>
      <c r="I8" s="48"/>
      <c r="J8" s="47"/>
      <c r="K8" s="47"/>
      <c r="L8" s="47"/>
      <c r="M8" s="47"/>
      <c r="N8" s="11"/>
      <c r="O8" s="11"/>
      <c r="P8" s="11"/>
      <c r="Q8" s="12"/>
      <c r="R8" s="12"/>
      <c r="S8" s="12"/>
      <c r="T8" s="12"/>
      <c r="U8" s="16"/>
      <c r="V8" s="3"/>
    </row>
    <row r="9" spans="1:22" s="2" customFormat="1" ht="12.75" customHeight="1" x14ac:dyDescent="0.3">
      <c r="A9" s="23"/>
      <c r="B9" s="7" t="s">
        <v>19</v>
      </c>
      <c r="C9" s="6">
        <v>2967.8769999999986</v>
      </c>
      <c r="D9" s="58">
        <v>-24789.793479819993</v>
      </c>
      <c r="E9" s="15">
        <v>-30493.304775999975</v>
      </c>
      <c r="F9" s="6">
        <v>-15807.129203470162</v>
      </c>
      <c r="G9" s="6">
        <v>0</v>
      </c>
      <c r="H9" s="27">
        <f>SUM(C9:G9)</f>
        <v>-68122.35045929013</v>
      </c>
      <c r="I9" s="48"/>
      <c r="J9" s="47"/>
      <c r="K9" s="47"/>
      <c r="L9" s="47"/>
      <c r="M9" s="47"/>
      <c r="N9" s="11"/>
      <c r="O9" s="11"/>
      <c r="P9" s="11"/>
      <c r="Q9" s="12"/>
      <c r="R9" s="12"/>
      <c r="S9" s="12"/>
      <c r="T9" s="12"/>
      <c r="U9" s="16"/>
      <c r="V9" s="3"/>
    </row>
    <row r="10" spans="1:22" s="2" customFormat="1" ht="12.75" customHeight="1" x14ac:dyDescent="0.3">
      <c r="A10" s="23"/>
      <c r="B10" s="60">
        <v>2023</v>
      </c>
      <c r="C10" s="6">
        <v>-1361.5499999999993</v>
      </c>
      <c r="D10" s="58">
        <v>22207.96</v>
      </c>
      <c r="E10" s="15">
        <v>3484.9100000000035</v>
      </c>
      <c r="F10" s="6">
        <v>-12375.509999999995</v>
      </c>
      <c r="G10" s="6">
        <v>-250</v>
      </c>
      <c r="H10" s="27">
        <v>11705.810000000009</v>
      </c>
      <c r="I10" s="48"/>
      <c r="J10" s="47"/>
      <c r="K10" s="47"/>
      <c r="L10" s="47"/>
      <c r="M10" s="47"/>
      <c r="N10" s="11"/>
      <c r="O10" s="11"/>
      <c r="P10" s="11"/>
      <c r="Q10" s="12"/>
      <c r="R10" s="12"/>
      <c r="S10" s="12"/>
      <c r="T10" s="12"/>
      <c r="U10" s="16"/>
      <c r="V10" s="3"/>
    </row>
    <row r="11" spans="1:22" s="2" customFormat="1" ht="12.75" customHeight="1" thickBot="1" x14ac:dyDescent="0.35">
      <c r="A11" s="23"/>
      <c r="B11" s="57" t="s">
        <v>20</v>
      </c>
      <c r="C11" s="53">
        <v>-1650.3400000000001</v>
      </c>
      <c r="D11" s="54">
        <v>-5250.3700000000026</v>
      </c>
      <c r="E11" s="55">
        <v>-5947.6900000000023</v>
      </c>
      <c r="F11" s="53">
        <v>-11844.430000000008</v>
      </c>
      <c r="G11" s="53">
        <v>-1250</v>
      </c>
      <c r="H11" s="56">
        <v>-25942.830000000013</v>
      </c>
      <c r="I11" s="48"/>
      <c r="J11" s="47"/>
      <c r="K11" s="47"/>
      <c r="L11" s="47"/>
      <c r="M11" s="47"/>
      <c r="N11" s="11"/>
      <c r="O11" s="11"/>
      <c r="P11" s="11"/>
      <c r="Q11" s="12"/>
      <c r="R11" s="12"/>
      <c r="S11" s="12"/>
      <c r="T11" s="12"/>
      <c r="U11" s="16"/>
      <c r="V11" s="3"/>
    </row>
    <row r="12" spans="1:22" s="2" customFormat="1" ht="12.75" customHeight="1" x14ac:dyDescent="0.3">
      <c r="A12" s="23"/>
      <c r="B12" s="7">
        <v>45474</v>
      </c>
      <c r="C12" s="6">
        <f>6223.33-6425.1</f>
        <v>-201.77000000000044</v>
      </c>
      <c r="D12" s="6">
        <f>59476.61-60321.08</f>
        <v>-844.47000000000116</v>
      </c>
      <c r="E12" s="15">
        <f>197947.31-197947.31</f>
        <v>0</v>
      </c>
      <c r="F12" s="6">
        <f>122350.45-123644.91</f>
        <v>-1294.4600000000064</v>
      </c>
      <c r="G12" s="6">
        <f t="shared" ref="G12:G17" si="0">6725-6725</f>
        <v>0</v>
      </c>
      <c r="H12" s="27">
        <f t="shared" ref="H12:H17" si="1">SUM(C12:G12)</f>
        <v>-2340.700000000008</v>
      </c>
      <c r="I12" s="48"/>
      <c r="J12" s="47"/>
      <c r="K12" s="47"/>
      <c r="L12" s="47"/>
      <c r="M12" s="47"/>
      <c r="N12" s="11"/>
      <c r="O12" s="11"/>
      <c r="P12" s="11"/>
      <c r="Q12" s="12"/>
      <c r="R12" s="12"/>
      <c r="S12" s="12"/>
      <c r="T12" s="12"/>
      <c r="U12" s="16"/>
      <c r="V12" s="3"/>
    </row>
    <row r="13" spans="1:22" s="2" customFormat="1" ht="12.75" customHeight="1" x14ac:dyDescent="0.3">
      <c r="A13" s="23"/>
      <c r="B13" s="7">
        <v>45505</v>
      </c>
      <c r="C13" s="6">
        <f>6260.31-6223.33</f>
        <v>36.980000000000473</v>
      </c>
      <c r="D13" s="6">
        <f>59478.38-59476.61</f>
        <v>1.7699999999967986</v>
      </c>
      <c r="E13" s="15">
        <f>197947.31-197947.31</f>
        <v>0</v>
      </c>
      <c r="F13" s="6">
        <f>120614.37-122350.45</f>
        <v>-1736.0800000000017</v>
      </c>
      <c r="G13" s="6">
        <f t="shared" si="0"/>
        <v>0</v>
      </c>
      <c r="H13" s="27">
        <f t="shared" si="1"/>
        <v>-1697.3300000000045</v>
      </c>
      <c r="I13" s="48"/>
      <c r="J13" s="47"/>
      <c r="K13" s="47"/>
      <c r="L13" s="47"/>
      <c r="M13" s="47"/>
      <c r="N13" s="11"/>
      <c r="O13" s="11"/>
      <c r="P13" s="11"/>
      <c r="Q13" s="12"/>
      <c r="R13" s="12"/>
      <c r="S13" s="12"/>
      <c r="T13" s="12"/>
      <c r="U13" s="16"/>
      <c r="V13" s="3"/>
    </row>
    <row r="14" spans="1:22" s="2" customFormat="1" ht="12.75" customHeight="1" x14ac:dyDescent="0.3">
      <c r="A14" s="23"/>
      <c r="B14" s="7">
        <v>45536</v>
      </c>
      <c r="C14" s="6">
        <f>6188.37-6260.31</f>
        <v>-71.940000000000509</v>
      </c>
      <c r="D14" s="6">
        <f>59908.23-59478.38</f>
        <v>429.85000000000582</v>
      </c>
      <c r="E14" s="15">
        <f>200947.31-197947.31</f>
        <v>3000</v>
      </c>
      <c r="F14" s="6">
        <f>120250.16-120614.37</f>
        <v>-364.20999999999185</v>
      </c>
      <c r="G14" s="6">
        <f t="shared" si="0"/>
        <v>0</v>
      </c>
      <c r="H14" s="27">
        <f t="shared" si="1"/>
        <v>2993.7000000000135</v>
      </c>
      <c r="I14" s="48"/>
      <c r="J14" s="47"/>
      <c r="K14" s="47"/>
      <c r="L14" s="47"/>
      <c r="M14" s="47"/>
      <c r="N14" s="11"/>
      <c r="O14" s="11"/>
      <c r="P14" s="11"/>
      <c r="Q14" s="12"/>
      <c r="R14" s="12"/>
      <c r="S14" s="12"/>
      <c r="T14" s="12"/>
      <c r="U14" s="16"/>
      <c r="V14" s="3"/>
    </row>
    <row r="15" spans="1:22" s="2" customFormat="1" ht="12.75" customHeight="1" x14ac:dyDescent="0.3">
      <c r="A15" s="23"/>
      <c r="B15" s="7">
        <v>45566</v>
      </c>
      <c r="C15" s="6">
        <f>6170.9-6188.37</f>
        <v>-17.470000000000255</v>
      </c>
      <c r="D15" s="6">
        <f>59983.4-59908.23</f>
        <v>75.169999999998254</v>
      </c>
      <c r="E15" s="15">
        <f>200890.16-200947.31</f>
        <v>-57.149999999994179</v>
      </c>
      <c r="F15" s="6">
        <f>119367.34-120250.16</f>
        <v>-882.82000000000698</v>
      </c>
      <c r="G15" s="6">
        <f t="shared" si="0"/>
        <v>0</v>
      </c>
      <c r="H15" s="27">
        <f t="shared" si="1"/>
        <v>-882.27000000000317</v>
      </c>
      <c r="I15" s="48"/>
      <c r="J15" s="47"/>
      <c r="K15" s="47"/>
      <c r="L15" s="47"/>
      <c r="M15" s="47"/>
      <c r="N15" s="11"/>
      <c r="O15" s="11"/>
      <c r="P15" s="11"/>
      <c r="Q15" s="12"/>
      <c r="R15" s="12"/>
      <c r="S15" s="12"/>
      <c r="T15" s="12"/>
      <c r="U15" s="16"/>
      <c r="V15" s="3"/>
    </row>
    <row r="16" spans="1:22" s="2" customFormat="1" ht="12.75" customHeight="1" x14ac:dyDescent="0.3">
      <c r="A16" s="23"/>
      <c r="B16" s="7">
        <v>45597</v>
      </c>
      <c r="C16" s="6">
        <f>5787.91-6170.9</f>
        <v>-382.98999999999978</v>
      </c>
      <c r="D16" s="6">
        <f>59586.91-59983.4</f>
        <v>-396.48999999999796</v>
      </c>
      <c r="E16" s="15">
        <f>201088.85-200890.16</f>
        <v>198.69000000000233</v>
      </c>
      <c r="F16" s="6">
        <f>118541.81-119367.34</f>
        <v>-825.52999999999884</v>
      </c>
      <c r="G16" s="6">
        <f t="shared" si="0"/>
        <v>0</v>
      </c>
      <c r="H16" s="27">
        <f t="shared" si="1"/>
        <v>-1406.3199999999943</v>
      </c>
      <c r="I16" s="48"/>
      <c r="J16" s="47"/>
      <c r="K16" s="47"/>
      <c r="L16" s="47"/>
      <c r="M16" s="47"/>
      <c r="N16" s="11"/>
      <c r="O16" s="11"/>
      <c r="P16" s="11"/>
      <c r="Q16" s="12"/>
      <c r="R16" s="12"/>
      <c r="S16" s="12"/>
      <c r="T16" s="12"/>
      <c r="U16" s="16"/>
      <c r="V16" s="3"/>
    </row>
    <row r="17" spans="1:22" s="2" customFormat="1" ht="12.75" customHeight="1" x14ac:dyDescent="0.3">
      <c r="A17" s="23"/>
      <c r="B17" s="28">
        <v>45627</v>
      </c>
      <c r="C17" s="29">
        <f>5703.33-5787.91</f>
        <v>-84.579999999999927</v>
      </c>
      <c r="D17" s="29">
        <f>57918.21-59586.91</f>
        <v>-1668.7000000000044</v>
      </c>
      <c r="E17" s="61">
        <f>192878.85-201088.85</f>
        <v>-8210</v>
      </c>
      <c r="F17" s="29">
        <f>116668.09-118541.81</f>
        <v>-1873.7200000000012</v>
      </c>
      <c r="G17" s="29">
        <f t="shared" si="0"/>
        <v>0</v>
      </c>
      <c r="H17" s="30">
        <f t="shared" si="1"/>
        <v>-11837.000000000005</v>
      </c>
      <c r="I17" s="48"/>
      <c r="J17" s="47"/>
      <c r="K17" s="47"/>
      <c r="L17" s="47"/>
      <c r="M17" s="47"/>
      <c r="N17" s="11"/>
      <c r="O17" s="11"/>
      <c r="P17" s="11"/>
      <c r="Q17" s="12"/>
      <c r="R17" s="12"/>
      <c r="S17" s="12"/>
      <c r="T17" s="12"/>
      <c r="U17" s="16"/>
      <c r="V17" s="3"/>
    </row>
    <row r="18" spans="1:22" s="2" customFormat="1" ht="12.75" customHeight="1" x14ac:dyDescent="0.3">
      <c r="A18" s="23"/>
      <c r="B18" s="7">
        <v>45658</v>
      </c>
      <c r="C18" s="6">
        <v>75.3100000000004</v>
      </c>
      <c r="D18" s="6">
        <v>100.12000000000262</v>
      </c>
      <c r="E18" s="15">
        <v>-118.75</v>
      </c>
      <c r="F18" s="6">
        <v>-1017.4199999999983</v>
      </c>
      <c r="G18" s="6">
        <v>164.39999999999964</v>
      </c>
      <c r="H18" s="27">
        <v>-796.3399999999956</v>
      </c>
      <c r="I18" s="48"/>
      <c r="J18" s="47"/>
      <c r="K18" s="47"/>
      <c r="L18" s="47"/>
      <c r="M18" s="47"/>
      <c r="N18" s="11"/>
      <c r="O18" s="11"/>
      <c r="P18" s="11"/>
      <c r="Q18" s="12"/>
      <c r="R18" s="12"/>
      <c r="S18" s="12"/>
      <c r="T18" s="12"/>
      <c r="U18" s="16"/>
      <c r="V18" s="3"/>
    </row>
    <row r="19" spans="1:22" s="2" customFormat="1" ht="12.75" customHeight="1" x14ac:dyDescent="0.3">
      <c r="A19" s="23"/>
      <c r="B19" s="7">
        <v>45689</v>
      </c>
      <c r="C19" s="6">
        <v>412.35999999999967</v>
      </c>
      <c r="D19" s="6">
        <v>-341.33000000000175</v>
      </c>
      <c r="E19" s="15">
        <v>-8750.1000000000058</v>
      </c>
      <c r="F19" s="6">
        <v>-1697.6699999999983</v>
      </c>
      <c r="G19" s="6">
        <v>-0.3999999999996362</v>
      </c>
      <c r="H19" s="27">
        <v>-10377.140000000014</v>
      </c>
      <c r="I19" s="48"/>
      <c r="J19" s="47"/>
      <c r="K19" s="47"/>
      <c r="L19" s="47"/>
      <c r="M19" s="47"/>
      <c r="N19" s="11"/>
      <c r="O19" s="11"/>
      <c r="P19" s="11"/>
      <c r="Q19" s="12"/>
      <c r="R19" s="12"/>
      <c r="S19" s="12"/>
      <c r="T19" s="12"/>
      <c r="U19" s="16"/>
      <c r="V19" s="3"/>
    </row>
    <row r="20" spans="1:22" s="2" customFormat="1" ht="12.75" customHeight="1" x14ac:dyDescent="0.3">
      <c r="A20" s="23"/>
      <c r="B20" s="7">
        <v>45717</v>
      </c>
      <c r="C20" s="6">
        <v>-333.18000000000029</v>
      </c>
      <c r="D20" s="6">
        <v>-497.79000000000087</v>
      </c>
      <c r="E20" s="15">
        <v>4823.2000000000116</v>
      </c>
      <c r="F20" s="6">
        <v>-1835.5200000000041</v>
      </c>
      <c r="G20" s="6">
        <v>0.3999999999996362</v>
      </c>
      <c r="H20" s="27">
        <v>2157.1100000000442</v>
      </c>
      <c r="I20" s="48"/>
      <c r="J20" s="47"/>
      <c r="K20" s="47"/>
      <c r="L20" s="47"/>
      <c r="M20" s="47"/>
      <c r="N20" s="11"/>
      <c r="O20" s="11"/>
      <c r="P20" s="11"/>
      <c r="Q20" s="12"/>
      <c r="R20" s="12"/>
      <c r="S20" s="12"/>
      <c r="T20" s="12"/>
      <c r="U20" s="16"/>
      <c r="V20" s="3"/>
    </row>
    <row r="21" spans="1:22" s="2" customFormat="1" ht="12.75" customHeight="1" x14ac:dyDescent="0.3">
      <c r="A21" s="23"/>
      <c r="B21" s="7">
        <v>45748</v>
      </c>
      <c r="C21" s="6">
        <v>-149.81999999999971</v>
      </c>
      <c r="D21" s="6">
        <v>-9.2099999999991269</v>
      </c>
      <c r="E21" s="15">
        <v>-3757.2000000000116</v>
      </c>
      <c r="F21" s="6">
        <v>-1756.4799999999959</v>
      </c>
      <c r="G21" s="6">
        <v>0</v>
      </c>
      <c r="H21" s="27">
        <v>-5672.710000000021</v>
      </c>
      <c r="I21" s="48"/>
      <c r="J21" s="47"/>
      <c r="K21" s="47"/>
      <c r="L21" s="47"/>
      <c r="M21" s="47"/>
      <c r="N21" s="11"/>
      <c r="O21" s="11"/>
      <c r="P21" s="11"/>
      <c r="Q21" s="12"/>
      <c r="R21" s="12"/>
      <c r="S21" s="12"/>
      <c r="T21" s="12"/>
      <c r="U21" s="16"/>
      <c r="V21" s="3"/>
    </row>
    <row r="22" spans="1:22" s="2" customFormat="1" ht="12.75" customHeight="1" x14ac:dyDescent="0.3">
      <c r="A22" s="23"/>
      <c r="B22" s="7">
        <v>45778</v>
      </c>
      <c r="C22" s="6">
        <v>87.949999999999818</v>
      </c>
      <c r="D22" s="6">
        <v>-254.2300000000032</v>
      </c>
      <c r="E22" s="15">
        <v>2889.0400000000081</v>
      </c>
      <c r="F22" s="6">
        <v>-829.41000000000349</v>
      </c>
      <c r="G22" s="6">
        <v>0</v>
      </c>
      <c r="H22" s="27">
        <v>1893.3499999999767</v>
      </c>
      <c r="I22" s="48"/>
      <c r="J22" s="47"/>
      <c r="K22" s="47"/>
      <c r="L22" s="47"/>
      <c r="M22" s="47"/>
      <c r="N22" s="11"/>
      <c r="O22" s="11"/>
      <c r="P22" s="11"/>
      <c r="Q22" s="12"/>
      <c r="R22" s="12"/>
      <c r="S22" s="12"/>
      <c r="T22" s="12"/>
      <c r="U22" s="16"/>
      <c r="V22" s="3"/>
    </row>
    <row r="23" spans="1:22" s="2" customFormat="1" ht="12.75" customHeight="1" x14ac:dyDescent="0.3">
      <c r="A23" s="23"/>
      <c r="B23" s="7">
        <v>45809</v>
      </c>
      <c r="C23" s="6">
        <v>121.650000000001</v>
      </c>
      <c r="D23" s="6">
        <v>478.47000000000116</v>
      </c>
      <c r="E23" s="15">
        <v>7740</v>
      </c>
      <c r="F23" s="6">
        <v>-3547.1399999999994</v>
      </c>
      <c r="G23" s="6">
        <v>0</v>
      </c>
      <c r="H23" s="27">
        <v>4792.9800000000396</v>
      </c>
      <c r="I23" s="48"/>
      <c r="J23" s="47"/>
      <c r="K23" s="47"/>
      <c r="L23" s="47"/>
      <c r="M23" s="47"/>
      <c r="N23" s="11"/>
      <c r="O23" s="11"/>
      <c r="P23" s="11"/>
      <c r="Q23" s="12"/>
      <c r="R23" s="12"/>
      <c r="S23" s="12"/>
      <c r="T23" s="12"/>
      <c r="U23" s="16"/>
      <c r="V23" s="3"/>
    </row>
    <row r="24" spans="1:22" s="2" customFormat="1" ht="12.75" customHeight="1" x14ac:dyDescent="0.3">
      <c r="A24" s="23"/>
      <c r="B24" s="7">
        <v>45839</v>
      </c>
      <c r="C24" s="6">
        <v>1528.3199999999997</v>
      </c>
      <c r="D24" s="6">
        <v>-189.5199999999968</v>
      </c>
      <c r="E24" s="15">
        <v>250</v>
      </c>
      <c r="F24" s="6">
        <v>-814.91999999999825</v>
      </c>
      <c r="G24" s="6">
        <v>0</v>
      </c>
      <c r="H24" s="27">
        <v>773.87999999994645</v>
      </c>
      <c r="I24" s="48"/>
      <c r="J24" s="47"/>
      <c r="K24" s="47"/>
      <c r="L24" s="47"/>
      <c r="M24" s="47"/>
      <c r="N24" s="11"/>
      <c r="O24" s="11"/>
      <c r="P24" s="11"/>
      <c r="Q24" s="12"/>
      <c r="R24" s="12"/>
      <c r="S24" s="12"/>
      <c r="T24" s="12"/>
      <c r="U24" s="16"/>
      <c r="V24" s="3"/>
    </row>
    <row r="25" spans="1:22" s="2" customFormat="1" ht="12.75" customHeight="1" x14ac:dyDescent="0.3">
      <c r="A25" s="23"/>
      <c r="B25" s="7">
        <v>45870</v>
      </c>
      <c r="C25" s="6">
        <v>-581.60999999999967</v>
      </c>
      <c r="D25" s="6">
        <v>8.8300000000017462</v>
      </c>
      <c r="E25" s="15">
        <v>9.9999999802093953E-3</v>
      </c>
      <c r="F25" s="6">
        <v>-1516.2899999999936</v>
      </c>
      <c r="G25" s="6">
        <v>0</v>
      </c>
      <c r="H25" s="27">
        <v>-2089.0599999999977</v>
      </c>
      <c r="I25" s="48"/>
      <c r="J25" s="47"/>
      <c r="K25" s="47"/>
      <c r="L25" s="47"/>
      <c r="M25" s="47"/>
      <c r="N25" s="11"/>
      <c r="O25" s="11"/>
      <c r="P25" s="11"/>
      <c r="Q25" s="12"/>
      <c r="R25" s="12"/>
      <c r="S25" s="12"/>
      <c r="T25" s="12"/>
      <c r="U25" s="16"/>
      <c r="V25" s="3"/>
    </row>
    <row r="26" spans="1:22" s="2" customFormat="1" ht="12.75" customHeight="1" x14ac:dyDescent="0.3">
      <c r="A26" s="23"/>
      <c r="B26" s="7">
        <v>45901</v>
      </c>
      <c r="C26" s="6"/>
      <c r="D26" s="6"/>
      <c r="E26" s="15"/>
      <c r="F26" s="6"/>
      <c r="G26" s="6"/>
      <c r="H26" s="27"/>
      <c r="I26" s="48"/>
      <c r="J26" s="47"/>
      <c r="K26" s="47"/>
      <c r="L26" s="47"/>
      <c r="M26" s="47"/>
      <c r="N26" s="11"/>
      <c r="O26" s="11"/>
      <c r="P26" s="11"/>
      <c r="Q26" s="12"/>
      <c r="R26" s="12"/>
      <c r="S26" s="12"/>
      <c r="T26" s="12"/>
      <c r="U26" s="16"/>
      <c r="V26" s="3"/>
    </row>
    <row r="27" spans="1:22" s="2" customFormat="1" ht="12.75" customHeight="1" x14ac:dyDescent="0.3">
      <c r="A27" s="23"/>
      <c r="B27" s="7">
        <v>45931</v>
      </c>
      <c r="C27" s="6"/>
      <c r="D27" s="6"/>
      <c r="E27" s="15"/>
      <c r="F27" s="6"/>
      <c r="G27" s="6"/>
      <c r="H27" s="27"/>
      <c r="I27" s="48"/>
      <c r="J27" s="47"/>
      <c r="K27" s="47"/>
      <c r="L27" s="47"/>
      <c r="M27" s="47"/>
      <c r="N27" s="11"/>
      <c r="O27" s="11"/>
      <c r="P27" s="11"/>
      <c r="Q27" s="12"/>
      <c r="R27" s="12"/>
      <c r="S27" s="12"/>
      <c r="T27" s="12"/>
      <c r="U27" s="16"/>
      <c r="V27" s="3"/>
    </row>
    <row r="28" spans="1:22" s="2" customFormat="1" ht="12.75" customHeight="1" x14ac:dyDescent="0.3">
      <c r="A28" s="23"/>
      <c r="B28" s="7">
        <v>45962</v>
      </c>
      <c r="C28" s="6"/>
      <c r="D28" s="6"/>
      <c r="E28" s="15"/>
      <c r="F28" s="6"/>
      <c r="G28" s="6"/>
      <c r="H28" s="27"/>
      <c r="I28" s="48"/>
      <c r="J28" s="47"/>
      <c r="K28" s="47"/>
      <c r="L28" s="47"/>
      <c r="M28" s="47"/>
      <c r="N28" s="11"/>
      <c r="O28" s="11"/>
      <c r="P28" s="11"/>
      <c r="Q28" s="12"/>
      <c r="R28" s="12"/>
      <c r="S28" s="12"/>
      <c r="T28" s="12"/>
      <c r="U28" s="16"/>
      <c r="V28" s="3"/>
    </row>
    <row r="29" spans="1:22" s="2" customFormat="1" ht="12.75" customHeight="1" thickBot="1" x14ac:dyDescent="0.35">
      <c r="A29" s="23"/>
      <c r="B29" s="7">
        <v>45992</v>
      </c>
      <c r="C29" s="6" t="s">
        <v>22</v>
      </c>
      <c r="D29" s="6" t="s">
        <v>22</v>
      </c>
      <c r="E29" s="15" t="s">
        <v>22</v>
      </c>
      <c r="F29" s="6" t="s">
        <v>22</v>
      </c>
      <c r="G29" s="6" t="s">
        <v>22</v>
      </c>
      <c r="H29" s="27" t="s">
        <v>22</v>
      </c>
      <c r="I29" s="48"/>
      <c r="J29" s="47"/>
      <c r="K29" s="47"/>
      <c r="L29" s="47"/>
      <c r="M29" s="47"/>
      <c r="N29" s="11"/>
      <c r="O29" s="11"/>
      <c r="P29" s="11"/>
      <c r="Q29" s="12"/>
      <c r="R29" s="12"/>
      <c r="S29" s="12"/>
      <c r="T29" s="12"/>
      <c r="U29" s="16"/>
      <c r="V29" s="3"/>
    </row>
    <row r="30" spans="1:22" s="2" customFormat="1" ht="12.75" customHeight="1" thickBot="1" x14ac:dyDescent="0.35">
      <c r="A30" s="23"/>
      <c r="B30" s="8" t="s">
        <v>21</v>
      </c>
      <c r="C30" s="9">
        <f t="shared" ref="C30:H30" si="2">SUM(C18:C29)</f>
        <v>1160.9800000000009</v>
      </c>
      <c r="D30" s="9">
        <f t="shared" si="2"/>
        <v>-704.65999999999622</v>
      </c>
      <c r="E30" s="9">
        <f t="shared" si="2"/>
        <v>3076.1999999999825</v>
      </c>
      <c r="F30" s="9">
        <f t="shared" si="2"/>
        <v>-13014.849999999991</v>
      </c>
      <c r="G30" s="9">
        <f t="shared" si="2"/>
        <v>164.39999999999964</v>
      </c>
      <c r="H30" s="10">
        <f t="shared" si="2"/>
        <v>-9317.9300000000221</v>
      </c>
      <c r="I30" s="48"/>
      <c r="J30" s="49"/>
      <c r="K30" s="49"/>
      <c r="L30" s="49"/>
      <c r="M30" s="49"/>
      <c r="N30" s="13"/>
      <c r="O30" s="13"/>
      <c r="P30" s="13"/>
      <c r="Q30" s="12"/>
      <c r="R30" s="12"/>
      <c r="S30" s="12"/>
      <c r="T30" s="12"/>
      <c r="U30" s="16"/>
      <c r="V30" s="3"/>
    </row>
    <row r="31" spans="1:22" ht="13" x14ac:dyDescent="0.3">
      <c r="A31" s="24"/>
      <c r="B31" s="24"/>
      <c r="E31" s="17"/>
      <c r="F31" s="12"/>
      <c r="G31" s="12"/>
      <c r="H31" s="12"/>
      <c r="I31" s="50"/>
      <c r="J31" s="49"/>
      <c r="K31" s="49"/>
      <c r="L31" s="49"/>
      <c r="M31" s="49"/>
      <c r="N31" s="13"/>
      <c r="O31" s="13"/>
      <c r="P31" s="13"/>
      <c r="Q31" s="12"/>
      <c r="R31" s="12"/>
      <c r="S31" s="12"/>
      <c r="T31" s="12"/>
      <c r="U31" s="16"/>
      <c r="V31" s="3"/>
    </row>
    <row r="32" spans="1:22" ht="13" x14ac:dyDescent="0.3">
      <c r="A32" s="24"/>
      <c r="B32" s="24"/>
      <c r="C32" s="62">
        <f>+'[1]Tabla 08-02-Circulación'!$C$13+'[2]TABLA 08-03 Admisiones AIAF'!$C$19-'[1]Tabla 08-02-Circulación'!$C$21</f>
        <v>900.32999999999993</v>
      </c>
      <c r="D32" s="62" t="s">
        <v>22</v>
      </c>
      <c r="E32" s="17"/>
      <c r="F32" s="12"/>
      <c r="G32" s="12"/>
      <c r="H32" s="12"/>
      <c r="I32" s="50"/>
      <c r="J32" s="49"/>
      <c r="K32" s="49"/>
      <c r="L32" s="49"/>
      <c r="M32" s="49"/>
      <c r="N32" s="13"/>
      <c r="O32" s="13"/>
      <c r="P32" s="13"/>
      <c r="Q32" s="12"/>
      <c r="R32" s="12"/>
      <c r="S32" s="12"/>
      <c r="T32" s="12"/>
      <c r="U32" s="16"/>
      <c r="V32" s="3"/>
    </row>
    <row r="33" spans="1:22" ht="13" x14ac:dyDescent="0.3">
      <c r="A33" s="24"/>
      <c r="B33" s="24"/>
      <c r="E33" s="17"/>
      <c r="F33" s="12"/>
      <c r="G33" s="12"/>
      <c r="H33" s="12"/>
      <c r="I33" s="50"/>
      <c r="J33" s="49"/>
      <c r="K33" s="49"/>
      <c r="L33" s="49"/>
      <c r="M33" s="49"/>
      <c r="N33" s="13"/>
      <c r="O33" s="13"/>
      <c r="P33" s="13"/>
      <c r="Q33" s="12"/>
      <c r="R33" s="12"/>
      <c r="S33" s="12"/>
      <c r="T33" s="12"/>
      <c r="U33" s="16"/>
      <c r="V33" s="3"/>
    </row>
    <row r="34" spans="1:22" ht="13" x14ac:dyDescent="0.3">
      <c r="A34" s="24"/>
      <c r="B34" s="24"/>
      <c r="E34" s="17"/>
      <c r="F34" s="12"/>
      <c r="G34" s="12"/>
      <c r="H34" s="12"/>
      <c r="I34" s="50"/>
      <c r="J34" s="49"/>
      <c r="K34" s="49"/>
      <c r="L34" s="49"/>
      <c r="M34" s="49"/>
      <c r="N34" s="13"/>
      <c r="O34" s="13"/>
      <c r="P34" s="13"/>
      <c r="Q34" s="13"/>
      <c r="R34" s="13"/>
      <c r="S34" s="13"/>
      <c r="T34" s="13"/>
      <c r="U34" s="18"/>
      <c r="V34" s="4"/>
    </row>
    <row r="35" spans="1:22" ht="13" x14ac:dyDescent="0.3">
      <c r="A35" s="24"/>
      <c r="B35" s="24"/>
      <c r="E35" s="17"/>
      <c r="F35" s="12"/>
      <c r="G35" s="12"/>
      <c r="H35" s="12"/>
      <c r="I35" s="50"/>
      <c r="J35" s="49"/>
      <c r="K35" s="49"/>
      <c r="L35" s="49"/>
      <c r="M35" s="49"/>
      <c r="N35" s="13"/>
      <c r="O35" s="13"/>
      <c r="P35" s="13"/>
      <c r="Q35" s="12"/>
      <c r="R35" s="12"/>
      <c r="S35" s="12"/>
      <c r="T35" s="12"/>
      <c r="U35" s="16"/>
      <c r="V35" s="3"/>
    </row>
    <row r="36" spans="1:22" ht="13" x14ac:dyDescent="0.3">
      <c r="E36" s="17"/>
      <c r="F36" s="12"/>
      <c r="G36" s="12"/>
      <c r="H36" s="12"/>
      <c r="I36" s="50"/>
      <c r="J36" s="49"/>
      <c r="K36" s="49"/>
      <c r="L36" s="49"/>
      <c r="M36" s="49"/>
      <c r="N36" s="13"/>
      <c r="O36" s="13"/>
      <c r="P36" s="13"/>
      <c r="Q36" s="12"/>
      <c r="R36" s="12"/>
      <c r="S36" s="13"/>
      <c r="T36" s="12"/>
      <c r="U36" s="16"/>
      <c r="V36" s="3"/>
    </row>
    <row r="37" spans="1:22" ht="13" x14ac:dyDescent="0.3">
      <c r="E37" s="17"/>
      <c r="F37" s="12"/>
      <c r="G37" s="12"/>
      <c r="H37" s="12"/>
      <c r="I37" s="50"/>
      <c r="J37" s="49"/>
      <c r="K37" s="49"/>
      <c r="L37" s="49"/>
      <c r="M37" s="49"/>
      <c r="N37" s="13"/>
      <c r="O37" s="13"/>
      <c r="P37" s="13"/>
      <c r="Q37" s="12"/>
      <c r="R37" s="12"/>
      <c r="S37" s="12"/>
      <c r="T37" s="12"/>
      <c r="U37" s="16"/>
      <c r="V37" s="3"/>
    </row>
    <row r="38" spans="1:22" ht="13" x14ac:dyDescent="0.3">
      <c r="E38" s="17"/>
      <c r="F38" s="12"/>
      <c r="G38" s="12"/>
      <c r="H38" s="12"/>
      <c r="I38" s="50"/>
      <c r="J38" s="49"/>
      <c r="K38" s="49"/>
      <c r="L38" s="49"/>
      <c r="M38" s="49"/>
      <c r="N38" s="13"/>
      <c r="O38" s="13"/>
      <c r="P38" s="13"/>
      <c r="Q38" s="12"/>
      <c r="R38" s="12"/>
      <c r="S38" s="12"/>
      <c r="T38" s="12"/>
      <c r="U38" s="16"/>
      <c r="V38" s="3"/>
    </row>
    <row r="39" spans="1:22" ht="13" x14ac:dyDescent="0.3">
      <c r="E39" s="17"/>
      <c r="F39" s="12"/>
      <c r="G39" s="12"/>
      <c r="H39" s="12"/>
      <c r="I39" s="50"/>
      <c r="J39" s="49"/>
      <c r="K39" s="49"/>
      <c r="L39" s="49"/>
      <c r="M39" s="49"/>
      <c r="N39" s="13"/>
      <c r="O39" s="13"/>
      <c r="P39" s="13"/>
      <c r="Q39" s="12"/>
      <c r="R39" s="12"/>
      <c r="S39" s="12"/>
      <c r="T39" s="12"/>
      <c r="U39" s="16"/>
      <c r="V39" s="3"/>
    </row>
    <row r="40" spans="1:22" ht="13" x14ac:dyDescent="0.3">
      <c r="E40" s="17"/>
      <c r="F40" s="12"/>
      <c r="G40" s="12"/>
      <c r="H40" s="12"/>
      <c r="I40" s="50"/>
      <c r="J40" s="49"/>
      <c r="K40" s="49"/>
      <c r="L40" s="49"/>
      <c r="M40" s="49"/>
      <c r="N40" s="13"/>
      <c r="O40" s="13"/>
      <c r="P40" s="13"/>
      <c r="Q40" s="12"/>
      <c r="R40" s="12"/>
      <c r="S40" s="12"/>
      <c r="T40" s="12"/>
      <c r="U40" s="16"/>
      <c r="V40" s="3"/>
    </row>
    <row r="41" spans="1:22" ht="13" x14ac:dyDescent="0.3">
      <c r="E41" s="17"/>
      <c r="F41" s="12"/>
      <c r="G41" s="12"/>
      <c r="H41" s="12"/>
      <c r="I41" s="50"/>
      <c r="J41" s="49"/>
      <c r="K41" s="49"/>
      <c r="L41" s="49"/>
      <c r="M41" s="49"/>
      <c r="N41" s="13"/>
      <c r="O41" s="13"/>
      <c r="P41" s="13"/>
      <c r="Q41" s="12"/>
      <c r="R41" s="12"/>
      <c r="S41" s="12"/>
      <c r="T41" s="12"/>
      <c r="U41" s="16"/>
      <c r="V41" s="3"/>
    </row>
    <row r="42" spans="1:22" ht="13" x14ac:dyDescent="0.3">
      <c r="E42" s="17"/>
      <c r="F42" s="12"/>
      <c r="G42" s="12"/>
      <c r="H42" s="12"/>
      <c r="I42" s="50"/>
      <c r="J42" s="49"/>
      <c r="K42" s="49"/>
      <c r="L42" s="49"/>
      <c r="M42" s="49"/>
      <c r="N42" s="13"/>
      <c r="O42" s="13"/>
      <c r="P42" s="13"/>
      <c r="Q42" s="12"/>
      <c r="R42" s="12"/>
      <c r="S42" s="12"/>
      <c r="T42" s="12"/>
      <c r="U42" s="16"/>
      <c r="V42" s="3"/>
    </row>
    <row r="43" spans="1:22" ht="13" x14ac:dyDescent="0.3">
      <c r="E43" s="17"/>
      <c r="F43" s="12"/>
      <c r="G43" s="12"/>
      <c r="H43" s="12"/>
      <c r="I43" s="50"/>
      <c r="J43" s="49"/>
      <c r="K43" s="49"/>
      <c r="L43" s="49"/>
      <c r="M43" s="49"/>
      <c r="N43" s="13"/>
      <c r="O43" s="13"/>
      <c r="P43" s="13"/>
      <c r="Q43" s="12"/>
      <c r="R43" s="12"/>
      <c r="S43" s="12"/>
      <c r="T43" s="12"/>
      <c r="U43" s="16"/>
      <c r="V43" s="3"/>
    </row>
    <row r="44" spans="1:22" ht="13" x14ac:dyDescent="0.3">
      <c r="E44" s="17"/>
      <c r="F44" s="12"/>
      <c r="G44" s="12"/>
      <c r="H44" s="12"/>
      <c r="I44" s="50"/>
      <c r="J44" s="49"/>
      <c r="K44" s="49"/>
      <c r="L44" s="49"/>
      <c r="M44" s="49"/>
      <c r="N44" s="13"/>
      <c r="O44" s="13"/>
      <c r="P44" s="13"/>
      <c r="Q44" s="12"/>
      <c r="R44" s="12"/>
      <c r="S44" s="12"/>
      <c r="T44" s="12"/>
      <c r="U44" s="16"/>
      <c r="V44" s="3"/>
    </row>
    <row r="45" spans="1:22" ht="13" x14ac:dyDescent="0.3">
      <c r="E45" s="17"/>
      <c r="F45" s="12"/>
      <c r="G45" s="12"/>
      <c r="H45" s="12"/>
      <c r="I45" s="50"/>
      <c r="J45" s="49"/>
      <c r="K45" s="49"/>
      <c r="L45" s="49"/>
      <c r="M45" s="49"/>
      <c r="N45" s="13"/>
      <c r="O45" s="13"/>
      <c r="P45" s="13"/>
      <c r="Q45" s="12"/>
      <c r="R45" s="12"/>
      <c r="S45" s="12"/>
      <c r="T45" s="12"/>
      <c r="U45" s="16"/>
      <c r="V45" s="3"/>
    </row>
    <row r="46" spans="1:22" ht="13" x14ac:dyDescent="0.3">
      <c r="E46" s="17"/>
      <c r="F46" s="12"/>
      <c r="G46" s="12"/>
      <c r="H46" s="12"/>
      <c r="I46" s="50"/>
      <c r="J46" s="49"/>
      <c r="K46" s="49"/>
      <c r="L46" s="49"/>
      <c r="M46" s="49"/>
      <c r="N46" s="13"/>
      <c r="O46" s="13"/>
      <c r="P46" s="13"/>
      <c r="Q46" s="13"/>
      <c r="R46" s="13"/>
      <c r="S46" s="13"/>
      <c r="T46" s="13"/>
      <c r="U46" s="18"/>
      <c r="V46" s="4"/>
    </row>
    <row r="47" spans="1:22" ht="13" x14ac:dyDescent="0.3">
      <c r="E47" s="17"/>
      <c r="F47" s="12"/>
      <c r="G47" s="12"/>
      <c r="H47" s="12"/>
      <c r="I47" s="50"/>
      <c r="J47" s="49"/>
      <c r="K47" s="49"/>
      <c r="L47" s="49"/>
      <c r="M47" s="49"/>
      <c r="N47" s="13"/>
      <c r="O47" s="13"/>
      <c r="P47" s="13"/>
      <c r="Q47" s="12"/>
      <c r="R47" s="12"/>
      <c r="S47" s="12"/>
      <c r="T47" s="12"/>
      <c r="U47" s="16"/>
      <c r="V47" s="3"/>
    </row>
    <row r="48" spans="1:22" ht="13" x14ac:dyDescent="0.3">
      <c r="E48" s="17"/>
      <c r="F48" s="12"/>
      <c r="G48" s="12"/>
      <c r="H48" s="12"/>
      <c r="I48" s="50"/>
      <c r="J48" s="49"/>
      <c r="K48" s="49"/>
      <c r="L48" s="49"/>
      <c r="M48" s="49"/>
      <c r="N48" s="13"/>
      <c r="O48" s="13"/>
      <c r="P48" s="13"/>
      <c r="Q48" s="12"/>
      <c r="R48" s="12"/>
      <c r="S48" s="13"/>
      <c r="T48" s="12"/>
      <c r="U48" s="16"/>
      <c r="V48" s="3"/>
    </row>
    <row r="49" spans="5:22" ht="13" x14ac:dyDescent="0.3">
      <c r="E49" s="17"/>
      <c r="F49" s="12"/>
      <c r="G49" s="12"/>
      <c r="H49" s="12"/>
      <c r="I49" s="50"/>
      <c r="J49" s="49"/>
      <c r="K49" s="49"/>
      <c r="L49" s="49"/>
      <c r="M49" s="49"/>
      <c r="N49" s="13"/>
      <c r="O49" s="13"/>
      <c r="P49" s="13"/>
      <c r="Q49" s="12"/>
      <c r="R49" s="12"/>
      <c r="S49" s="12"/>
      <c r="T49" s="12"/>
      <c r="U49" s="16"/>
      <c r="V49" s="3"/>
    </row>
    <row r="50" spans="5:22" ht="13" x14ac:dyDescent="0.3">
      <c r="E50" s="17"/>
      <c r="F50" s="12"/>
      <c r="G50" s="12"/>
      <c r="H50" s="12"/>
      <c r="I50" s="50"/>
      <c r="J50" s="49"/>
      <c r="K50" s="49"/>
      <c r="L50" s="49"/>
      <c r="M50" s="49"/>
      <c r="N50" s="13"/>
      <c r="O50" s="13"/>
      <c r="P50" s="13"/>
      <c r="Q50" s="12"/>
      <c r="R50" s="12"/>
      <c r="S50" s="12"/>
      <c r="T50" s="12"/>
      <c r="U50" s="16"/>
      <c r="V50" s="3"/>
    </row>
    <row r="51" spans="5:22" ht="13" x14ac:dyDescent="0.3">
      <c r="E51" s="17"/>
      <c r="F51" s="12"/>
      <c r="G51" s="12"/>
      <c r="H51" s="12"/>
      <c r="I51" s="50"/>
      <c r="J51" s="49"/>
      <c r="K51" s="49"/>
      <c r="L51" s="49"/>
      <c r="M51" s="49"/>
      <c r="N51" s="13"/>
      <c r="O51" s="13"/>
      <c r="P51" s="13"/>
      <c r="Q51" s="12"/>
      <c r="R51" s="12"/>
      <c r="S51" s="12"/>
      <c r="T51" s="12"/>
      <c r="U51" s="16"/>
      <c r="V51" s="3"/>
    </row>
    <row r="52" spans="5:22" ht="13" x14ac:dyDescent="0.3">
      <c r="E52" s="17"/>
      <c r="F52" s="12"/>
      <c r="G52" s="12"/>
      <c r="H52" s="12"/>
      <c r="I52" s="50"/>
      <c r="J52" s="49"/>
      <c r="K52" s="49"/>
      <c r="L52" s="49"/>
      <c r="M52" s="49"/>
      <c r="N52" s="13"/>
      <c r="O52" s="13"/>
      <c r="P52" s="13"/>
      <c r="Q52" s="12"/>
      <c r="R52" s="12"/>
      <c r="S52" s="12"/>
      <c r="T52" s="12"/>
      <c r="U52" s="16"/>
      <c r="V52" s="3"/>
    </row>
    <row r="53" spans="5:22" ht="13" x14ac:dyDescent="0.3">
      <c r="E53" s="17"/>
      <c r="F53" s="12"/>
      <c r="G53" s="12"/>
      <c r="H53" s="12"/>
      <c r="I53" s="50"/>
      <c r="J53" s="49"/>
      <c r="K53" s="49"/>
      <c r="L53" s="49"/>
      <c r="M53" s="49"/>
      <c r="N53" s="13"/>
      <c r="O53" s="13"/>
      <c r="P53" s="13"/>
      <c r="Q53" s="12"/>
      <c r="R53" s="12"/>
      <c r="S53" s="12"/>
      <c r="T53" s="12"/>
      <c r="U53" s="16"/>
      <c r="V53" s="3"/>
    </row>
    <row r="54" spans="5:22" ht="13" x14ac:dyDescent="0.3">
      <c r="E54" s="17"/>
      <c r="F54" s="12"/>
      <c r="G54" s="12"/>
      <c r="H54" s="12"/>
      <c r="I54" s="50"/>
      <c r="J54" s="49"/>
      <c r="K54" s="49"/>
      <c r="L54" s="49"/>
      <c r="M54" s="49"/>
      <c r="N54" s="13"/>
      <c r="O54" s="13"/>
      <c r="P54" s="13"/>
      <c r="Q54" s="12"/>
      <c r="R54" s="12"/>
      <c r="S54" s="12"/>
      <c r="T54" s="12"/>
      <c r="U54" s="16"/>
      <c r="V54" s="3"/>
    </row>
    <row r="55" spans="5:22" ht="13" x14ac:dyDescent="0.3">
      <c r="E55" s="17"/>
      <c r="F55" s="12"/>
      <c r="G55" s="12"/>
      <c r="H55" s="12"/>
      <c r="I55" s="50"/>
      <c r="J55" s="49"/>
      <c r="K55" s="49"/>
      <c r="L55" s="49"/>
      <c r="M55" s="49"/>
      <c r="N55" s="13"/>
      <c r="O55" s="13"/>
      <c r="P55" s="13"/>
      <c r="Q55" s="12"/>
      <c r="R55" s="12"/>
      <c r="S55" s="12"/>
      <c r="T55" s="12"/>
      <c r="U55" s="16"/>
      <c r="V55" s="3"/>
    </row>
    <row r="56" spans="5:22" ht="13" x14ac:dyDescent="0.3">
      <c r="E56" s="17"/>
      <c r="F56" s="12"/>
      <c r="G56" s="12"/>
      <c r="H56" s="12"/>
      <c r="I56" s="50"/>
      <c r="J56" s="49"/>
      <c r="K56" s="49"/>
      <c r="L56" s="49"/>
      <c r="M56" s="49"/>
      <c r="N56" s="13"/>
      <c r="O56" s="13"/>
      <c r="P56" s="13"/>
      <c r="Q56" s="12"/>
      <c r="R56" s="12"/>
      <c r="S56" s="12"/>
      <c r="T56" s="12"/>
      <c r="U56" s="16"/>
      <c r="V56" s="3"/>
    </row>
    <row r="57" spans="5:22" ht="13" x14ac:dyDescent="0.3">
      <c r="E57" s="17"/>
      <c r="F57" s="12"/>
      <c r="G57" s="12"/>
      <c r="H57" s="12"/>
      <c r="I57" s="50"/>
      <c r="J57" s="49"/>
      <c r="K57" s="49"/>
      <c r="L57" s="49"/>
      <c r="M57" s="49"/>
      <c r="N57" s="13"/>
      <c r="O57" s="13"/>
      <c r="P57" s="13"/>
      <c r="Q57" s="12"/>
      <c r="R57" s="12"/>
      <c r="S57" s="12"/>
      <c r="T57" s="12"/>
      <c r="U57" s="16"/>
      <c r="V57" s="3"/>
    </row>
    <row r="58" spans="5:22" ht="13" x14ac:dyDescent="0.3">
      <c r="E58" s="17"/>
      <c r="F58" s="12"/>
      <c r="G58" s="12"/>
      <c r="H58" s="12"/>
      <c r="I58" s="50"/>
      <c r="J58" s="49"/>
      <c r="K58" s="49"/>
      <c r="L58" s="49"/>
      <c r="M58" s="49"/>
      <c r="N58" s="13"/>
      <c r="O58" s="13"/>
      <c r="P58" s="13"/>
      <c r="Q58" s="13"/>
      <c r="R58" s="13"/>
      <c r="S58" s="13"/>
      <c r="T58" s="13"/>
      <c r="U58" s="18"/>
      <c r="V58" s="4"/>
    </row>
    <row r="59" spans="5:22" ht="13" x14ac:dyDescent="0.3">
      <c r="E59" s="17"/>
      <c r="F59" s="12"/>
      <c r="G59" s="12"/>
      <c r="H59" s="12"/>
      <c r="I59" s="50"/>
      <c r="J59" s="49"/>
      <c r="K59" s="49"/>
      <c r="L59" s="49"/>
      <c r="M59" s="49"/>
      <c r="N59" s="13"/>
      <c r="O59" s="13"/>
      <c r="P59" s="13"/>
      <c r="Q59" s="12"/>
      <c r="R59" s="12"/>
      <c r="S59" s="12"/>
      <c r="T59" s="12"/>
      <c r="U59" s="16"/>
      <c r="V59" s="3"/>
    </row>
    <row r="60" spans="5:22" ht="13" x14ac:dyDescent="0.3">
      <c r="E60" s="17"/>
      <c r="F60" s="12"/>
      <c r="G60" s="12"/>
      <c r="H60" s="12"/>
      <c r="I60" s="50"/>
      <c r="J60" s="49"/>
      <c r="K60" s="49"/>
      <c r="L60" s="49"/>
      <c r="M60" s="49"/>
      <c r="N60" s="13"/>
      <c r="O60" s="13"/>
      <c r="P60" s="13"/>
      <c r="Q60" s="12"/>
      <c r="R60" s="12"/>
      <c r="S60" s="13"/>
      <c r="T60" s="12"/>
      <c r="U60" s="16"/>
      <c r="V60" s="3"/>
    </row>
    <row r="61" spans="5:22" ht="13" x14ac:dyDescent="0.3">
      <c r="E61" s="17"/>
      <c r="F61" s="12"/>
      <c r="G61" s="12"/>
      <c r="H61" s="12"/>
      <c r="I61" s="50"/>
      <c r="J61" s="49"/>
      <c r="K61" s="49"/>
      <c r="L61" s="49"/>
      <c r="M61" s="49"/>
      <c r="N61" s="13"/>
      <c r="O61" s="13"/>
      <c r="P61" s="13"/>
      <c r="Q61" s="12"/>
      <c r="R61" s="12"/>
      <c r="S61" s="12"/>
      <c r="T61" s="12"/>
      <c r="U61" s="16"/>
      <c r="V61" s="3"/>
    </row>
    <row r="62" spans="5:22" ht="13" x14ac:dyDescent="0.3">
      <c r="E62" s="17"/>
      <c r="F62" s="12"/>
      <c r="G62" s="12"/>
      <c r="H62" s="12"/>
      <c r="I62" s="50"/>
      <c r="J62" s="49"/>
      <c r="K62" s="49"/>
      <c r="L62" s="49"/>
      <c r="M62" s="49"/>
      <c r="N62" s="13"/>
      <c r="O62" s="13"/>
      <c r="P62" s="13"/>
      <c r="Q62" s="12"/>
      <c r="R62" s="12"/>
      <c r="S62" s="12"/>
      <c r="T62" s="12"/>
      <c r="U62" s="16"/>
      <c r="V62" s="3"/>
    </row>
    <row r="63" spans="5:22" ht="13" x14ac:dyDescent="0.3">
      <c r="E63" s="17"/>
      <c r="F63" s="12"/>
      <c r="G63" s="12"/>
      <c r="H63" s="12"/>
      <c r="I63" s="50"/>
      <c r="J63" s="49"/>
      <c r="K63" s="49"/>
      <c r="L63" s="49"/>
      <c r="M63" s="49"/>
      <c r="N63" s="13"/>
      <c r="O63" s="13"/>
      <c r="P63" s="13"/>
      <c r="Q63" s="12"/>
      <c r="R63" s="12"/>
      <c r="S63" s="12"/>
      <c r="T63" s="12"/>
      <c r="U63" s="16"/>
      <c r="V63" s="3"/>
    </row>
    <row r="64" spans="5:22" ht="13" x14ac:dyDescent="0.3">
      <c r="E64" s="17"/>
      <c r="F64" s="12"/>
      <c r="G64" s="12"/>
      <c r="H64" s="12"/>
      <c r="I64" s="50"/>
      <c r="J64" s="49"/>
      <c r="K64" s="49"/>
      <c r="L64" s="49"/>
      <c r="M64" s="49"/>
      <c r="N64" s="13"/>
      <c r="O64" s="13"/>
      <c r="P64" s="13"/>
      <c r="Q64" s="12"/>
      <c r="R64" s="12"/>
      <c r="S64" s="12"/>
      <c r="T64" s="12"/>
      <c r="U64" s="16"/>
      <c r="V64" s="3"/>
    </row>
    <row r="65" spans="5:22" ht="13" x14ac:dyDescent="0.3">
      <c r="E65" s="17"/>
      <c r="F65" s="12"/>
      <c r="G65" s="12"/>
      <c r="H65" s="12"/>
      <c r="I65" s="50"/>
      <c r="J65" s="49"/>
      <c r="K65" s="49"/>
      <c r="L65" s="49"/>
      <c r="M65" s="49"/>
      <c r="N65" s="13"/>
      <c r="O65" s="13"/>
      <c r="P65" s="13"/>
      <c r="Q65" s="12"/>
      <c r="R65" s="12"/>
      <c r="S65" s="12"/>
      <c r="T65" s="12"/>
      <c r="U65" s="16"/>
      <c r="V65" s="3"/>
    </row>
    <row r="66" spans="5:22" ht="13" x14ac:dyDescent="0.3">
      <c r="E66" s="17"/>
      <c r="F66" s="12"/>
      <c r="G66" s="12"/>
      <c r="H66" s="12"/>
      <c r="I66" s="50"/>
      <c r="J66" s="49"/>
      <c r="K66" s="49"/>
      <c r="L66" s="49"/>
      <c r="M66" s="49"/>
      <c r="N66" s="13"/>
      <c r="O66" s="13"/>
      <c r="P66" s="13"/>
      <c r="Q66" s="12"/>
      <c r="R66" s="12"/>
      <c r="S66" s="12"/>
      <c r="T66" s="12"/>
      <c r="U66" s="16"/>
      <c r="V66" s="3"/>
    </row>
    <row r="67" spans="5:22" ht="13" x14ac:dyDescent="0.3">
      <c r="E67" s="17"/>
      <c r="F67" s="12"/>
      <c r="G67" s="12"/>
      <c r="H67" s="12"/>
      <c r="I67" s="50"/>
      <c r="J67" s="49"/>
      <c r="K67" s="49"/>
      <c r="L67" s="49"/>
      <c r="M67" s="49"/>
      <c r="N67" s="13"/>
      <c r="O67" s="13"/>
      <c r="P67" s="13"/>
      <c r="Q67" s="12"/>
      <c r="R67" s="12"/>
      <c r="S67" s="12"/>
      <c r="T67" s="12"/>
      <c r="U67" s="16"/>
      <c r="V67" s="3"/>
    </row>
    <row r="68" spans="5:22" ht="13" x14ac:dyDescent="0.3">
      <c r="E68" s="17"/>
      <c r="F68" s="12"/>
      <c r="G68" s="12"/>
      <c r="H68" s="12"/>
      <c r="I68" s="50"/>
      <c r="J68" s="49"/>
      <c r="K68" s="49"/>
      <c r="L68" s="49"/>
      <c r="M68" s="49"/>
      <c r="N68" s="13"/>
      <c r="O68" s="13"/>
      <c r="P68" s="13"/>
      <c r="Q68" s="12"/>
      <c r="R68" s="12"/>
      <c r="S68" s="12"/>
      <c r="T68" s="12"/>
      <c r="U68" s="16"/>
      <c r="V68" s="3"/>
    </row>
    <row r="69" spans="5:22" ht="13" x14ac:dyDescent="0.3">
      <c r="E69" s="17"/>
      <c r="F69" s="12"/>
      <c r="G69" s="12"/>
      <c r="H69" s="12"/>
      <c r="I69" s="50"/>
      <c r="J69" s="49"/>
      <c r="K69" s="49"/>
      <c r="L69" s="49"/>
      <c r="M69" s="49"/>
      <c r="N69" s="13"/>
      <c r="O69" s="13"/>
      <c r="P69" s="13"/>
      <c r="Q69" s="12"/>
      <c r="R69" s="12"/>
      <c r="S69" s="12"/>
      <c r="T69" s="12"/>
      <c r="U69" s="16"/>
      <c r="V69" s="3"/>
    </row>
    <row r="70" spans="5:22" ht="13" x14ac:dyDescent="0.3">
      <c r="E70" s="17"/>
      <c r="F70" s="12"/>
      <c r="G70" s="12"/>
      <c r="H70" s="12"/>
      <c r="I70" s="50"/>
      <c r="J70" s="49"/>
      <c r="K70" s="49"/>
      <c r="L70" s="49"/>
      <c r="M70" s="49"/>
      <c r="N70" s="13"/>
      <c r="O70" s="13"/>
      <c r="P70" s="13"/>
      <c r="Q70" s="13"/>
      <c r="R70" s="13"/>
      <c r="S70" s="13"/>
      <c r="T70" s="13"/>
      <c r="U70" s="18"/>
      <c r="V70" s="4"/>
    </row>
    <row r="71" spans="5:22" ht="13" x14ac:dyDescent="0.3">
      <c r="E71" s="17"/>
      <c r="F71" s="12"/>
      <c r="G71" s="12"/>
      <c r="H71" s="12"/>
      <c r="I71" s="50"/>
      <c r="J71" s="49"/>
      <c r="K71" s="49"/>
      <c r="L71" s="49"/>
      <c r="M71" s="49"/>
      <c r="N71" s="13"/>
      <c r="O71" s="13"/>
      <c r="P71" s="13"/>
      <c r="Q71" s="12"/>
      <c r="R71" s="12"/>
      <c r="S71" s="12"/>
      <c r="T71" s="12"/>
      <c r="U71" s="16"/>
      <c r="V71" s="3"/>
    </row>
    <row r="72" spans="5:22" ht="13" x14ac:dyDescent="0.3">
      <c r="E72" s="17"/>
      <c r="F72" s="12"/>
      <c r="G72" s="12"/>
      <c r="H72" s="12"/>
      <c r="I72" s="50"/>
      <c r="J72" s="49"/>
      <c r="K72" s="49"/>
      <c r="L72" s="49"/>
      <c r="M72" s="49"/>
      <c r="N72" s="13"/>
      <c r="O72" s="13"/>
      <c r="P72" s="13"/>
      <c r="Q72" s="12"/>
      <c r="R72" s="12"/>
      <c r="S72" s="13"/>
      <c r="T72" s="12"/>
      <c r="U72" s="16"/>
      <c r="V72" s="3"/>
    </row>
    <row r="73" spans="5:22" ht="13" x14ac:dyDescent="0.3">
      <c r="E73" s="17"/>
      <c r="F73" s="12"/>
      <c r="G73" s="12"/>
      <c r="H73" s="12"/>
      <c r="I73" s="50"/>
      <c r="J73" s="49"/>
      <c r="K73" s="49"/>
      <c r="L73" s="49"/>
      <c r="M73" s="49"/>
      <c r="N73" s="13"/>
      <c r="O73" s="13"/>
      <c r="P73" s="13"/>
      <c r="Q73" s="12"/>
      <c r="R73" s="12"/>
      <c r="S73" s="12"/>
      <c r="T73" s="12"/>
      <c r="U73" s="16"/>
      <c r="V73" s="3"/>
    </row>
    <row r="74" spans="5:22" ht="13" x14ac:dyDescent="0.3">
      <c r="E74" s="17"/>
      <c r="F74" s="12"/>
      <c r="G74" s="12"/>
      <c r="H74" s="12"/>
      <c r="I74" s="50"/>
      <c r="J74" s="49"/>
      <c r="K74" s="49"/>
      <c r="L74" s="49"/>
      <c r="M74" s="49"/>
      <c r="N74" s="13"/>
      <c r="O74" s="13"/>
      <c r="P74" s="13"/>
      <c r="Q74" s="12"/>
      <c r="R74" s="12"/>
      <c r="S74" s="12"/>
      <c r="T74" s="12"/>
      <c r="U74" s="16"/>
      <c r="V74" s="3"/>
    </row>
    <row r="75" spans="5:22" ht="13" x14ac:dyDescent="0.3">
      <c r="E75" s="17"/>
      <c r="F75" s="12"/>
      <c r="G75" s="12"/>
      <c r="H75" s="12"/>
      <c r="I75" s="50"/>
      <c r="J75" s="49"/>
      <c r="K75" s="49"/>
      <c r="L75" s="49"/>
      <c r="M75" s="49"/>
      <c r="N75" s="13"/>
      <c r="O75" s="13"/>
      <c r="P75" s="13"/>
      <c r="Q75" s="12"/>
      <c r="R75" s="12"/>
      <c r="S75" s="12"/>
      <c r="T75" s="12"/>
      <c r="U75" s="16"/>
      <c r="V75" s="3"/>
    </row>
    <row r="76" spans="5:22" ht="13" x14ac:dyDescent="0.3">
      <c r="E76" s="17"/>
      <c r="F76" s="12"/>
      <c r="G76" s="12"/>
      <c r="H76" s="12"/>
      <c r="I76" s="50"/>
      <c r="J76" s="49"/>
      <c r="K76" s="49"/>
      <c r="L76" s="49"/>
      <c r="M76" s="49"/>
      <c r="N76" s="13"/>
      <c r="O76" s="13"/>
      <c r="P76" s="13"/>
      <c r="Q76" s="12"/>
      <c r="R76" s="12"/>
      <c r="S76" s="12"/>
      <c r="T76" s="12"/>
      <c r="U76" s="16"/>
      <c r="V76" s="3"/>
    </row>
    <row r="77" spans="5:22" ht="13" x14ac:dyDescent="0.3">
      <c r="E77" s="17"/>
      <c r="F77" s="12"/>
      <c r="G77" s="12"/>
      <c r="H77" s="12"/>
      <c r="I77" s="50"/>
      <c r="J77" s="49"/>
      <c r="K77" s="49"/>
      <c r="L77" s="49"/>
      <c r="M77" s="49"/>
      <c r="N77" s="13"/>
      <c r="O77" s="13"/>
      <c r="P77" s="13"/>
      <c r="Q77" s="12"/>
      <c r="R77" s="12"/>
      <c r="S77" s="12"/>
      <c r="T77" s="12"/>
      <c r="U77" s="16"/>
      <c r="V77" s="3"/>
    </row>
    <row r="78" spans="5:22" ht="13" x14ac:dyDescent="0.3">
      <c r="E78" s="17"/>
      <c r="F78" s="12"/>
      <c r="G78" s="12"/>
      <c r="H78" s="12"/>
      <c r="I78" s="50"/>
      <c r="J78" s="49"/>
      <c r="K78" s="49"/>
      <c r="L78" s="49"/>
      <c r="M78" s="49"/>
      <c r="N78" s="13"/>
      <c r="O78" s="13"/>
      <c r="P78" s="13"/>
      <c r="Q78" s="12"/>
      <c r="R78" s="12"/>
      <c r="S78" s="12"/>
      <c r="T78" s="12"/>
      <c r="U78" s="16"/>
      <c r="V78" s="3"/>
    </row>
    <row r="79" spans="5:22" ht="13" x14ac:dyDescent="0.3">
      <c r="E79" s="17"/>
      <c r="F79" s="12"/>
      <c r="G79" s="12"/>
      <c r="H79" s="12"/>
      <c r="I79" s="50"/>
      <c r="J79" s="49"/>
      <c r="K79" s="49"/>
      <c r="L79" s="49"/>
      <c r="M79" s="49"/>
      <c r="N79" s="13"/>
      <c r="O79" s="13"/>
      <c r="P79" s="13"/>
      <c r="Q79" s="12"/>
      <c r="R79" s="12"/>
      <c r="S79" s="12"/>
      <c r="T79" s="12"/>
      <c r="U79" s="16"/>
      <c r="V79" s="3"/>
    </row>
    <row r="80" spans="5:22" ht="13" x14ac:dyDescent="0.3">
      <c r="E80" s="17"/>
      <c r="F80" s="12"/>
      <c r="G80" s="12"/>
      <c r="H80" s="12"/>
      <c r="I80" s="50"/>
      <c r="J80" s="49"/>
      <c r="K80" s="49"/>
      <c r="L80" s="49"/>
      <c r="M80" s="49"/>
      <c r="N80" s="13"/>
      <c r="O80" s="13"/>
      <c r="P80" s="13"/>
      <c r="Q80" s="12"/>
      <c r="R80" s="12"/>
      <c r="S80" s="12"/>
      <c r="T80" s="12"/>
      <c r="U80" s="16"/>
      <c r="V80" s="3"/>
    </row>
    <row r="81" spans="5:22" ht="13" x14ac:dyDescent="0.3">
      <c r="E81" s="17"/>
      <c r="F81" s="12"/>
      <c r="G81" s="12"/>
      <c r="H81" s="12"/>
      <c r="I81" s="50"/>
      <c r="J81" s="49"/>
      <c r="K81" s="49"/>
      <c r="L81" s="49"/>
      <c r="M81" s="49"/>
      <c r="N81" s="13"/>
      <c r="O81" s="13"/>
      <c r="P81" s="13"/>
      <c r="Q81" s="12"/>
      <c r="R81" s="12"/>
      <c r="S81" s="12"/>
      <c r="T81" s="12"/>
      <c r="U81" s="16"/>
      <c r="V81" s="3"/>
    </row>
    <row r="82" spans="5:22" ht="13" x14ac:dyDescent="0.3">
      <c r="E82" s="17"/>
      <c r="F82" s="12"/>
      <c r="G82" s="12"/>
      <c r="H82" s="12"/>
      <c r="I82" s="50"/>
      <c r="J82" s="49"/>
      <c r="K82" s="49"/>
      <c r="L82" s="49"/>
      <c r="M82" s="49"/>
      <c r="N82" s="13"/>
      <c r="O82" s="13"/>
      <c r="P82" s="13"/>
      <c r="Q82" s="13"/>
      <c r="R82" s="13"/>
      <c r="S82" s="13"/>
      <c r="T82" s="13"/>
      <c r="U82" s="18"/>
      <c r="V82" s="4"/>
    </row>
    <row r="83" spans="5:22" ht="13" x14ac:dyDescent="0.3">
      <c r="E83" s="17"/>
      <c r="F83" s="12"/>
      <c r="G83" s="12"/>
      <c r="H83" s="12"/>
      <c r="I83" s="50"/>
      <c r="J83" s="49"/>
      <c r="K83" s="49"/>
      <c r="L83" s="49"/>
      <c r="M83" s="49"/>
      <c r="N83" s="13"/>
      <c r="O83" s="13"/>
      <c r="P83" s="13"/>
      <c r="Q83" s="12"/>
      <c r="R83" s="12"/>
      <c r="S83" s="12"/>
      <c r="T83" s="12"/>
      <c r="U83" s="16"/>
      <c r="V83" s="3"/>
    </row>
    <row r="84" spans="5:22" ht="13" x14ac:dyDescent="0.3">
      <c r="E84" s="17"/>
      <c r="F84" s="12"/>
      <c r="G84" s="12"/>
      <c r="H84" s="12"/>
      <c r="I84" s="50"/>
      <c r="J84" s="49"/>
      <c r="K84" s="49"/>
      <c r="L84" s="49"/>
      <c r="M84" s="49"/>
      <c r="N84" s="13"/>
      <c r="O84" s="13"/>
      <c r="P84" s="13"/>
      <c r="Q84" s="12"/>
      <c r="R84" s="12"/>
      <c r="S84" s="13"/>
      <c r="T84" s="12"/>
      <c r="U84" s="16"/>
      <c r="V84" s="3"/>
    </row>
    <row r="85" spans="5:22" ht="13" x14ac:dyDescent="0.3">
      <c r="E85" s="17"/>
      <c r="F85" s="12"/>
      <c r="G85" s="12"/>
      <c r="H85" s="12"/>
      <c r="I85" s="50"/>
      <c r="J85" s="49"/>
      <c r="K85" s="49"/>
      <c r="L85" s="49"/>
      <c r="M85" s="49"/>
      <c r="N85" s="13"/>
      <c r="O85" s="13"/>
      <c r="P85" s="13"/>
      <c r="Q85" s="12"/>
      <c r="R85" s="12"/>
      <c r="S85" s="12"/>
      <c r="T85" s="12"/>
      <c r="U85" s="16"/>
      <c r="V85" s="3"/>
    </row>
    <row r="86" spans="5:22" ht="13" x14ac:dyDescent="0.3">
      <c r="E86" s="17"/>
      <c r="F86" s="12"/>
      <c r="G86" s="12"/>
      <c r="H86" s="12"/>
      <c r="I86" s="50"/>
      <c r="J86" s="49"/>
      <c r="K86" s="49"/>
      <c r="L86" s="49"/>
      <c r="M86" s="49"/>
      <c r="N86" s="13"/>
      <c r="O86" s="13"/>
      <c r="P86" s="13"/>
      <c r="Q86" s="12"/>
      <c r="R86" s="12"/>
      <c r="S86" s="12"/>
      <c r="T86" s="12"/>
      <c r="U86" s="16"/>
      <c r="V86" s="3"/>
    </row>
    <row r="87" spans="5:22" ht="13" x14ac:dyDescent="0.3">
      <c r="E87" s="17"/>
      <c r="F87" s="12"/>
      <c r="G87" s="12"/>
      <c r="H87" s="12"/>
      <c r="I87" s="50"/>
      <c r="J87" s="49"/>
      <c r="K87" s="49"/>
      <c r="L87" s="49"/>
      <c r="M87" s="49"/>
      <c r="N87" s="13"/>
      <c r="O87" s="13"/>
      <c r="P87" s="13"/>
      <c r="Q87" s="12"/>
      <c r="R87" s="12"/>
      <c r="S87" s="12"/>
      <c r="T87" s="12"/>
      <c r="U87" s="16"/>
      <c r="V87" s="3"/>
    </row>
    <row r="88" spans="5:22" ht="13" x14ac:dyDescent="0.3">
      <c r="E88" s="17"/>
      <c r="F88" s="12"/>
      <c r="G88" s="12"/>
      <c r="H88" s="12"/>
      <c r="I88" s="50"/>
      <c r="J88" s="49"/>
      <c r="K88" s="49"/>
      <c r="L88" s="49"/>
      <c r="M88" s="49"/>
      <c r="N88" s="13"/>
      <c r="O88" s="13"/>
      <c r="P88" s="13"/>
      <c r="Q88" s="12"/>
      <c r="R88" s="12"/>
      <c r="S88" s="12"/>
      <c r="T88" s="12"/>
      <c r="U88" s="16"/>
      <c r="V88" s="3"/>
    </row>
    <row r="89" spans="5:22" ht="13" x14ac:dyDescent="0.3">
      <c r="E89" s="17"/>
      <c r="F89" s="12"/>
      <c r="G89" s="12"/>
      <c r="H89" s="12"/>
      <c r="I89" s="50"/>
      <c r="J89" s="49"/>
      <c r="K89" s="49"/>
      <c r="L89" s="49"/>
      <c r="M89" s="49"/>
      <c r="N89" s="13"/>
      <c r="O89" s="13"/>
      <c r="P89" s="13"/>
      <c r="Q89" s="12"/>
      <c r="R89" s="12"/>
      <c r="S89" s="12"/>
      <c r="T89" s="12"/>
      <c r="U89" s="16"/>
      <c r="V89" s="3"/>
    </row>
    <row r="90" spans="5:22" ht="13" x14ac:dyDescent="0.3">
      <c r="E90" s="17"/>
      <c r="F90" s="12"/>
      <c r="G90" s="12"/>
      <c r="H90" s="12"/>
      <c r="I90" s="50"/>
      <c r="J90" s="49"/>
      <c r="K90" s="49"/>
      <c r="L90" s="49"/>
      <c r="M90" s="49"/>
      <c r="N90" s="13"/>
      <c r="O90" s="13"/>
      <c r="P90" s="13"/>
      <c r="Q90" s="12"/>
      <c r="R90" s="12"/>
      <c r="S90" s="12"/>
      <c r="T90" s="12"/>
      <c r="U90" s="16"/>
      <c r="V90" s="3"/>
    </row>
    <row r="91" spans="5:22" ht="13" x14ac:dyDescent="0.3">
      <c r="E91" s="17"/>
      <c r="F91" s="12"/>
      <c r="G91" s="12"/>
      <c r="H91" s="12"/>
      <c r="I91" s="50"/>
      <c r="J91" s="49"/>
      <c r="K91" s="49"/>
      <c r="L91" s="49"/>
      <c r="M91" s="49"/>
      <c r="N91" s="13"/>
      <c r="O91" s="13"/>
      <c r="P91" s="13"/>
      <c r="Q91" s="12"/>
      <c r="R91" s="12"/>
      <c r="S91" s="12"/>
      <c r="T91" s="12"/>
      <c r="U91" s="16"/>
      <c r="V91" s="3"/>
    </row>
    <row r="92" spans="5:22" ht="13" x14ac:dyDescent="0.3">
      <c r="E92" s="17"/>
      <c r="F92" s="12"/>
      <c r="G92" s="12"/>
      <c r="H92" s="12"/>
      <c r="I92" s="50"/>
      <c r="J92" s="49"/>
      <c r="K92" s="49"/>
      <c r="L92" s="49"/>
      <c r="M92" s="49"/>
      <c r="N92" s="13"/>
      <c r="O92" s="13"/>
      <c r="P92" s="13"/>
      <c r="Q92" s="12"/>
      <c r="R92" s="12"/>
      <c r="S92" s="12"/>
      <c r="T92" s="12"/>
      <c r="U92" s="16"/>
      <c r="V92" s="3"/>
    </row>
    <row r="93" spans="5:22" ht="13" x14ac:dyDescent="0.3">
      <c r="E93" s="17"/>
      <c r="F93" s="12"/>
      <c r="G93" s="12"/>
      <c r="H93" s="12"/>
      <c r="I93" s="50"/>
      <c r="J93" s="49"/>
      <c r="K93" s="49"/>
      <c r="L93" s="49"/>
      <c r="M93" s="49"/>
      <c r="N93" s="13"/>
      <c r="O93" s="13"/>
      <c r="P93" s="13"/>
      <c r="Q93" s="12"/>
      <c r="R93" s="12"/>
      <c r="S93" s="12"/>
      <c r="T93" s="12"/>
      <c r="U93" s="16"/>
      <c r="V93" s="3"/>
    </row>
    <row r="94" spans="5:22" ht="13" x14ac:dyDescent="0.3">
      <c r="E94" s="17"/>
      <c r="F94" s="12"/>
      <c r="G94" s="12"/>
      <c r="H94" s="12"/>
      <c r="I94" s="50"/>
      <c r="J94" s="49"/>
      <c r="K94" s="49"/>
      <c r="L94" s="49"/>
      <c r="M94" s="49"/>
      <c r="N94" s="13"/>
      <c r="O94" s="13"/>
      <c r="P94" s="13"/>
      <c r="Q94" s="13"/>
      <c r="R94" s="13"/>
      <c r="S94" s="13"/>
      <c r="T94" s="13"/>
      <c r="U94" s="18"/>
      <c r="V94" s="4"/>
    </row>
    <row r="95" spans="5:22" ht="13" x14ac:dyDescent="0.3">
      <c r="E95" s="17"/>
      <c r="F95" s="12"/>
      <c r="G95" s="12"/>
      <c r="H95" s="12"/>
      <c r="I95" s="50"/>
      <c r="J95" s="49"/>
      <c r="K95" s="49"/>
      <c r="L95" s="49"/>
      <c r="M95" s="49"/>
      <c r="N95" s="13"/>
      <c r="O95" s="13"/>
      <c r="P95" s="13"/>
      <c r="Q95" s="12"/>
      <c r="R95" s="12"/>
      <c r="S95" s="12"/>
      <c r="T95" s="12"/>
      <c r="U95" s="16"/>
      <c r="V95" s="3"/>
    </row>
    <row r="96" spans="5:22" ht="13" x14ac:dyDescent="0.3">
      <c r="E96" s="17"/>
      <c r="F96" s="12"/>
      <c r="G96" s="12"/>
      <c r="H96" s="12"/>
      <c r="I96" s="50"/>
      <c r="J96" s="49"/>
      <c r="K96" s="49"/>
      <c r="L96" s="49"/>
      <c r="M96" s="49"/>
      <c r="N96" s="13"/>
      <c r="O96" s="13"/>
      <c r="P96" s="13"/>
      <c r="Q96" s="12"/>
      <c r="R96" s="12"/>
      <c r="S96" s="13"/>
      <c r="T96" s="12"/>
      <c r="U96" s="16"/>
      <c r="V96" s="3"/>
    </row>
    <row r="97" spans="5:22" ht="13" x14ac:dyDescent="0.3">
      <c r="E97" s="17"/>
      <c r="F97" s="12"/>
      <c r="G97" s="12"/>
      <c r="H97" s="12"/>
      <c r="I97" s="50"/>
      <c r="J97" s="49"/>
      <c r="K97" s="49"/>
      <c r="L97" s="49"/>
      <c r="M97" s="49"/>
      <c r="N97" s="13"/>
      <c r="O97" s="13"/>
      <c r="P97" s="13"/>
      <c r="Q97" s="12"/>
      <c r="R97" s="12"/>
      <c r="S97" s="12"/>
      <c r="T97" s="12"/>
      <c r="U97" s="16"/>
      <c r="V97" s="3"/>
    </row>
    <row r="98" spans="5:22" ht="13" x14ac:dyDescent="0.3">
      <c r="E98" s="17"/>
      <c r="F98" s="12"/>
      <c r="G98" s="12"/>
      <c r="H98" s="12"/>
      <c r="I98" s="50"/>
      <c r="J98" s="49"/>
      <c r="K98" s="49"/>
      <c r="L98" s="49"/>
      <c r="M98" s="49"/>
      <c r="N98" s="13"/>
      <c r="O98" s="13"/>
      <c r="P98" s="13"/>
      <c r="Q98" s="12"/>
      <c r="R98" s="12"/>
      <c r="S98" s="12"/>
      <c r="T98" s="12"/>
      <c r="U98" s="16"/>
      <c r="V98" s="3"/>
    </row>
    <row r="99" spans="5:22" ht="13" x14ac:dyDescent="0.3">
      <c r="E99" s="17"/>
      <c r="F99" s="12"/>
      <c r="G99" s="12"/>
      <c r="H99" s="12"/>
      <c r="I99" s="50"/>
      <c r="J99" s="49"/>
      <c r="K99" s="49"/>
      <c r="L99" s="49"/>
      <c r="M99" s="49"/>
      <c r="N99" s="13"/>
      <c r="O99" s="13"/>
      <c r="P99" s="13"/>
      <c r="Q99" s="12"/>
      <c r="R99" s="12"/>
      <c r="S99" s="12"/>
      <c r="T99" s="12"/>
      <c r="U99" s="16"/>
      <c r="V99" s="3"/>
    </row>
    <row r="100" spans="5:22" ht="13" x14ac:dyDescent="0.3">
      <c r="E100" s="17"/>
      <c r="F100" s="12"/>
      <c r="G100" s="12"/>
      <c r="H100" s="12"/>
      <c r="I100" s="50"/>
      <c r="J100" s="49"/>
      <c r="K100" s="49"/>
      <c r="L100" s="49"/>
      <c r="M100" s="49"/>
      <c r="N100" s="13"/>
      <c r="O100" s="13"/>
      <c r="P100" s="13"/>
      <c r="Q100" s="12"/>
      <c r="R100" s="12"/>
      <c r="S100" s="12"/>
      <c r="T100" s="12"/>
      <c r="U100" s="16"/>
      <c r="V100" s="3"/>
    </row>
    <row r="101" spans="5:22" ht="13" x14ac:dyDescent="0.3">
      <c r="E101" s="17"/>
      <c r="F101" s="12"/>
      <c r="G101" s="12"/>
      <c r="H101" s="12"/>
      <c r="I101" s="50"/>
      <c r="J101" s="49"/>
      <c r="K101" s="49"/>
      <c r="L101" s="49"/>
      <c r="M101" s="49"/>
      <c r="N101" s="13"/>
      <c r="O101" s="13"/>
      <c r="P101" s="13"/>
      <c r="Q101" s="12"/>
      <c r="R101" s="12"/>
      <c r="S101" s="12"/>
      <c r="T101" s="12"/>
      <c r="U101" s="16"/>
      <c r="V101" s="3"/>
    </row>
    <row r="102" spans="5:22" ht="13" x14ac:dyDescent="0.3">
      <c r="E102" s="17"/>
      <c r="F102" s="12"/>
      <c r="G102" s="12"/>
      <c r="H102" s="12"/>
      <c r="I102" s="50"/>
      <c r="J102" s="49"/>
      <c r="K102" s="49"/>
      <c r="L102" s="49"/>
      <c r="M102" s="49"/>
      <c r="N102" s="13"/>
      <c r="O102" s="13"/>
      <c r="P102" s="13"/>
      <c r="Q102" s="12"/>
      <c r="R102" s="12"/>
      <c r="S102" s="12"/>
      <c r="T102" s="12"/>
      <c r="U102" s="16"/>
      <c r="V102" s="3"/>
    </row>
    <row r="103" spans="5:22" ht="13" x14ac:dyDescent="0.3">
      <c r="E103" s="17"/>
      <c r="F103" s="12"/>
      <c r="G103" s="12"/>
      <c r="H103" s="12"/>
      <c r="I103" s="50"/>
      <c r="J103" s="49"/>
      <c r="K103" s="49"/>
      <c r="L103" s="49"/>
      <c r="M103" s="49"/>
      <c r="N103" s="13"/>
      <c r="O103" s="13"/>
      <c r="P103" s="13"/>
      <c r="Q103" s="12"/>
      <c r="R103" s="12"/>
      <c r="S103" s="12"/>
      <c r="T103" s="12"/>
      <c r="U103" s="16"/>
      <c r="V103" s="3"/>
    </row>
    <row r="104" spans="5:22" ht="13" x14ac:dyDescent="0.3">
      <c r="E104" s="17"/>
      <c r="F104" s="12"/>
      <c r="G104" s="12"/>
      <c r="H104" s="12"/>
      <c r="I104" s="50"/>
      <c r="J104" s="49"/>
      <c r="K104" s="49"/>
      <c r="L104" s="49"/>
      <c r="M104" s="49"/>
      <c r="N104" s="13"/>
      <c r="O104" s="13"/>
      <c r="P104" s="13"/>
      <c r="Q104" s="12"/>
      <c r="R104" s="12"/>
      <c r="S104" s="12"/>
      <c r="T104" s="12"/>
      <c r="U104" s="16"/>
      <c r="V104" s="3"/>
    </row>
    <row r="105" spans="5:22" ht="13" x14ac:dyDescent="0.3">
      <c r="E105" s="17"/>
      <c r="F105" s="12"/>
      <c r="G105" s="12"/>
      <c r="H105" s="12"/>
      <c r="I105" s="50"/>
      <c r="J105" s="49"/>
      <c r="K105" s="49"/>
      <c r="L105" s="49"/>
      <c r="M105" s="49"/>
      <c r="N105" s="13"/>
      <c r="O105" s="13"/>
      <c r="P105" s="13"/>
      <c r="Q105" s="12"/>
      <c r="R105" s="12"/>
      <c r="S105" s="12"/>
      <c r="T105" s="12"/>
      <c r="U105" s="16"/>
      <c r="V105" s="3"/>
    </row>
    <row r="106" spans="5:22" ht="13" x14ac:dyDescent="0.3">
      <c r="E106" s="17"/>
      <c r="F106" s="12"/>
      <c r="G106" s="12"/>
      <c r="H106" s="12"/>
      <c r="I106" s="50"/>
      <c r="J106" s="49"/>
      <c r="K106" s="49"/>
      <c r="L106" s="49"/>
      <c r="M106" s="49"/>
      <c r="N106" s="13"/>
      <c r="O106" s="13"/>
      <c r="P106" s="13"/>
      <c r="Q106" s="13"/>
      <c r="R106" s="13"/>
      <c r="S106" s="13"/>
      <c r="T106" s="13"/>
      <c r="U106" s="18"/>
      <c r="V106" s="4"/>
    </row>
    <row r="107" spans="5:22" ht="13" x14ac:dyDescent="0.3">
      <c r="E107" s="17"/>
      <c r="F107" s="12"/>
      <c r="G107" s="12"/>
      <c r="H107" s="12"/>
      <c r="I107" s="50"/>
      <c r="J107" s="49"/>
      <c r="K107" s="49"/>
      <c r="L107" s="49"/>
      <c r="M107" s="49"/>
      <c r="N107" s="13"/>
      <c r="O107" s="13"/>
      <c r="P107" s="13"/>
      <c r="Q107" s="12"/>
      <c r="R107" s="12"/>
      <c r="S107" s="12"/>
      <c r="T107" s="12"/>
      <c r="U107" s="16"/>
      <c r="V107" s="3"/>
    </row>
    <row r="108" spans="5:22" ht="13" x14ac:dyDescent="0.3">
      <c r="E108" s="17"/>
      <c r="F108" s="12"/>
      <c r="G108" s="12"/>
      <c r="H108" s="12"/>
      <c r="I108" s="50"/>
      <c r="J108" s="49"/>
      <c r="K108" s="49"/>
      <c r="L108" s="49"/>
      <c r="M108" s="49"/>
      <c r="N108" s="13"/>
      <c r="O108" s="13"/>
      <c r="P108" s="13"/>
      <c r="Q108" s="12"/>
      <c r="R108" s="12"/>
      <c r="S108" s="13"/>
      <c r="T108" s="12"/>
      <c r="U108" s="16"/>
      <c r="V108" s="3"/>
    </row>
    <row r="109" spans="5:22" ht="13" x14ac:dyDescent="0.3">
      <c r="E109" s="17"/>
      <c r="F109" s="12"/>
      <c r="G109" s="12"/>
      <c r="H109" s="12"/>
      <c r="I109" s="50"/>
      <c r="J109" s="49"/>
      <c r="K109" s="49"/>
      <c r="L109" s="49"/>
      <c r="M109" s="49"/>
      <c r="N109" s="13"/>
      <c r="O109" s="13"/>
      <c r="P109" s="13"/>
      <c r="Q109" s="12"/>
      <c r="R109" s="12"/>
      <c r="S109" s="12"/>
      <c r="T109" s="12"/>
      <c r="U109" s="16"/>
      <c r="V109" s="3"/>
    </row>
    <row r="110" spans="5:22" ht="13" x14ac:dyDescent="0.3">
      <c r="E110" s="17"/>
      <c r="F110" s="12"/>
      <c r="G110" s="12"/>
      <c r="H110" s="12"/>
      <c r="I110" s="50"/>
      <c r="J110" s="49"/>
      <c r="K110" s="49"/>
      <c r="L110" s="49"/>
      <c r="M110" s="49"/>
      <c r="N110" s="13"/>
      <c r="O110" s="13"/>
      <c r="P110" s="13"/>
      <c r="Q110" s="12"/>
      <c r="R110" s="12"/>
      <c r="S110" s="12"/>
      <c r="T110" s="12"/>
      <c r="U110" s="16"/>
      <c r="V110" s="3"/>
    </row>
    <row r="111" spans="5:22" ht="13" x14ac:dyDescent="0.3">
      <c r="E111" s="17"/>
      <c r="F111" s="12"/>
      <c r="G111" s="12"/>
      <c r="H111" s="12"/>
      <c r="I111" s="50"/>
      <c r="J111" s="49"/>
      <c r="K111" s="49"/>
      <c r="L111" s="49"/>
      <c r="M111" s="49"/>
      <c r="N111" s="13"/>
      <c r="O111" s="13"/>
      <c r="P111" s="13"/>
      <c r="Q111" s="12"/>
      <c r="R111" s="12"/>
      <c r="S111" s="12"/>
      <c r="T111" s="12"/>
      <c r="U111" s="16"/>
      <c r="V111" s="3"/>
    </row>
    <row r="112" spans="5:22" ht="13" x14ac:dyDescent="0.3">
      <c r="E112" s="17"/>
      <c r="F112" s="12"/>
      <c r="G112" s="12"/>
      <c r="H112" s="12"/>
      <c r="I112" s="50"/>
      <c r="J112" s="49"/>
      <c r="K112" s="49"/>
      <c r="L112" s="49"/>
      <c r="M112" s="49"/>
      <c r="N112" s="13"/>
      <c r="O112" s="13"/>
      <c r="P112" s="13"/>
      <c r="Q112" s="12"/>
      <c r="R112" s="12"/>
      <c r="S112" s="12"/>
      <c r="T112" s="12"/>
      <c r="U112" s="16"/>
      <c r="V112" s="3"/>
    </row>
    <row r="113" spans="5:22" ht="13" x14ac:dyDescent="0.3">
      <c r="E113" s="17"/>
      <c r="F113" s="12"/>
      <c r="G113" s="12"/>
      <c r="H113" s="12"/>
      <c r="I113" s="50"/>
      <c r="J113" s="49"/>
      <c r="K113" s="49"/>
      <c r="L113" s="49"/>
      <c r="M113" s="49"/>
      <c r="N113" s="13"/>
      <c r="O113" s="13"/>
      <c r="P113" s="13"/>
      <c r="Q113" s="12"/>
      <c r="R113" s="12"/>
      <c r="S113" s="12"/>
      <c r="T113" s="12"/>
      <c r="U113" s="16"/>
      <c r="V113" s="3"/>
    </row>
    <row r="114" spans="5:22" ht="13" x14ac:dyDescent="0.3">
      <c r="E114" s="17"/>
      <c r="F114" s="12"/>
      <c r="G114" s="12"/>
      <c r="H114" s="12"/>
      <c r="I114" s="50"/>
      <c r="J114" s="49"/>
      <c r="K114" s="49"/>
      <c r="L114" s="49"/>
      <c r="M114" s="49"/>
      <c r="N114" s="13"/>
      <c r="O114" s="13"/>
      <c r="P114" s="13"/>
      <c r="Q114" s="12"/>
      <c r="R114" s="12"/>
      <c r="S114" s="12"/>
      <c r="T114" s="12"/>
      <c r="U114" s="16"/>
      <c r="V114" s="3"/>
    </row>
    <row r="115" spans="5:22" ht="13" x14ac:dyDescent="0.3">
      <c r="E115" s="17"/>
      <c r="F115" s="12"/>
      <c r="G115" s="12"/>
      <c r="H115" s="12"/>
      <c r="I115" s="50"/>
      <c r="J115" s="49"/>
      <c r="K115" s="49"/>
      <c r="L115" s="49"/>
      <c r="M115" s="49"/>
      <c r="N115" s="13"/>
      <c r="O115" s="13"/>
      <c r="P115" s="13"/>
      <c r="Q115" s="12"/>
      <c r="R115" s="12"/>
      <c r="S115" s="12"/>
      <c r="T115" s="12"/>
      <c r="U115" s="16"/>
      <c r="V115" s="3"/>
    </row>
    <row r="116" spans="5:22" ht="13" x14ac:dyDescent="0.3">
      <c r="E116" s="17"/>
      <c r="F116" s="12"/>
      <c r="G116" s="12"/>
      <c r="H116" s="12"/>
      <c r="I116" s="50"/>
      <c r="J116" s="49"/>
      <c r="K116" s="49"/>
      <c r="L116" s="49"/>
      <c r="M116" s="49"/>
      <c r="N116" s="13"/>
      <c r="O116" s="13"/>
      <c r="P116" s="13"/>
      <c r="Q116" s="12"/>
      <c r="R116" s="12"/>
      <c r="S116" s="12"/>
      <c r="T116" s="12"/>
      <c r="U116" s="16"/>
      <c r="V116" s="3"/>
    </row>
    <row r="117" spans="5:22" ht="13" x14ac:dyDescent="0.3">
      <c r="E117" s="17"/>
      <c r="F117" s="12"/>
      <c r="G117" s="12"/>
      <c r="H117" s="12"/>
      <c r="I117" s="50"/>
      <c r="J117" s="49"/>
      <c r="K117" s="49"/>
      <c r="L117" s="49"/>
      <c r="M117" s="49"/>
      <c r="N117" s="13"/>
      <c r="O117" s="13"/>
      <c r="P117" s="13"/>
      <c r="Q117" s="12"/>
      <c r="R117" s="12"/>
      <c r="S117" s="12"/>
      <c r="T117" s="12"/>
      <c r="U117" s="16"/>
      <c r="V117" s="3"/>
    </row>
    <row r="118" spans="5:22" ht="13" x14ac:dyDescent="0.3">
      <c r="E118" s="17"/>
      <c r="F118" s="12"/>
      <c r="G118" s="12"/>
      <c r="H118" s="12"/>
      <c r="I118" s="50"/>
      <c r="J118" s="49"/>
      <c r="K118" s="49"/>
      <c r="L118" s="49"/>
      <c r="M118" s="49"/>
      <c r="N118" s="13"/>
      <c r="O118" s="13"/>
      <c r="P118" s="13"/>
      <c r="Q118" s="13"/>
      <c r="R118" s="13"/>
      <c r="S118" s="13"/>
      <c r="T118" s="13"/>
      <c r="U118" s="18"/>
      <c r="V118" s="4"/>
    </row>
    <row r="119" spans="5:22" ht="13" x14ac:dyDescent="0.3">
      <c r="E119" s="17"/>
      <c r="F119" s="12"/>
      <c r="G119" s="12"/>
      <c r="H119" s="12"/>
      <c r="I119" s="50"/>
      <c r="J119" s="49"/>
      <c r="K119" s="49"/>
      <c r="L119" s="49"/>
      <c r="M119" s="49"/>
      <c r="N119" s="13"/>
      <c r="O119" s="13"/>
      <c r="P119" s="13"/>
      <c r="Q119" s="12"/>
      <c r="R119" s="12"/>
      <c r="S119" s="12"/>
      <c r="T119" s="12"/>
      <c r="U119" s="16"/>
      <c r="V119" s="3"/>
    </row>
    <row r="120" spans="5:22" ht="13" x14ac:dyDescent="0.3">
      <c r="E120" s="17"/>
      <c r="F120" s="12"/>
      <c r="G120" s="12"/>
      <c r="H120" s="12"/>
      <c r="I120" s="50"/>
      <c r="J120" s="49"/>
      <c r="K120" s="49"/>
      <c r="L120" s="49"/>
      <c r="M120" s="49"/>
      <c r="N120" s="13"/>
      <c r="O120" s="13"/>
      <c r="P120" s="13"/>
      <c r="Q120" s="12"/>
      <c r="R120" s="12"/>
      <c r="S120" s="13"/>
      <c r="T120" s="12"/>
      <c r="U120" s="16"/>
      <c r="V120" s="3"/>
    </row>
    <row r="121" spans="5:22" ht="13" x14ac:dyDescent="0.3">
      <c r="E121" s="17"/>
      <c r="F121" s="12"/>
      <c r="G121" s="12"/>
      <c r="H121" s="12"/>
      <c r="I121" s="50"/>
      <c r="J121" s="49"/>
      <c r="K121" s="49"/>
      <c r="L121" s="49"/>
      <c r="M121" s="49"/>
      <c r="N121" s="13"/>
      <c r="O121" s="13"/>
      <c r="P121" s="13"/>
      <c r="Q121" s="12"/>
      <c r="R121" s="12"/>
      <c r="S121" s="12"/>
      <c r="T121" s="12"/>
      <c r="U121" s="16"/>
      <c r="V121" s="3"/>
    </row>
    <row r="122" spans="5:22" ht="13" x14ac:dyDescent="0.3">
      <c r="E122" s="17"/>
      <c r="F122" s="12"/>
      <c r="G122" s="12"/>
      <c r="H122" s="12"/>
      <c r="I122" s="50"/>
      <c r="J122" s="49"/>
      <c r="K122" s="49"/>
      <c r="L122" s="49"/>
      <c r="M122" s="49"/>
      <c r="N122" s="13"/>
      <c r="O122" s="13"/>
      <c r="P122" s="13"/>
      <c r="Q122" s="12"/>
      <c r="R122" s="12"/>
      <c r="S122" s="12"/>
      <c r="T122" s="12"/>
      <c r="U122" s="16"/>
      <c r="V122" s="3"/>
    </row>
    <row r="123" spans="5:22" ht="13" x14ac:dyDescent="0.3">
      <c r="E123" s="17"/>
      <c r="F123" s="12"/>
      <c r="G123" s="12"/>
      <c r="H123" s="12"/>
      <c r="I123" s="50"/>
      <c r="J123" s="49"/>
      <c r="K123" s="49"/>
      <c r="L123" s="49"/>
      <c r="M123" s="49"/>
      <c r="N123" s="13"/>
      <c r="O123" s="13"/>
      <c r="P123" s="13"/>
      <c r="Q123" s="12"/>
      <c r="R123" s="12"/>
      <c r="S123" s="12"/>
      <c r="T123" s="12"/>
      <c r="U123" s="16"/>
      <c r="V123" s="3"/>
    </row>
    <row r="124" spans="5:22" ht="13" x14ac:dyDescent="0.3">
      <c r="E124" s="17"/>
      <c r="F124" s="12"/>
      <c r="G124" s="12"/>
      <c r="H124" s="12"/>
      <c r="I124" s="50"/>
      <c r="J124" s="49"/>
      <c r="K124" s="49"/>
      <c r="L124" s="49"/>
      <c r="M124" s="49"/>
      <c r="N124" s="13"/>
      <c r="O124" s="13"/>
      <c r="P124" s="13"/>
      <c r="Q124" s="12"/>
      <c r="R124" s="12"/>
      <c r="S124" s="12"/>
      <c r="T124" s="12"/>
      <c r="U124" s="16"/>
      <c r="V124" s="3"/>
    </row>
    <row r="125" spans="5:22" ht="13" x14ac:dyDescent="0.3">
      <c r="E125" s="17"/>
      <c r="F125" s="12"/>
      <c r="G125" s="12"/>
      <c r="H125" s="12"/>
      <c r="I125" s="50"/>
      <c r="J125" s="49"/>
      <c r="K125" s="49"/>
      <c r="L125" s="49"/>
      <c r="M125" s="49"/>
      <c r="N125" s="13"/>
      <c r="O125" s="13"/>
      <c r="P125" s="13"/>
      <c r="Q125" s="12"/>
      <c r="R125" s="12"/>
      <c r="S125" s="12"/>
      <c r="T125" s="12"/>
      <c r="U125" s="16"/>
      <c r="V125" s="3"/>
    </row>
    <row r="126" spans="5:22" ht="13" x14ac:dyDescent="0.3">
      <c r="E126" s="17"/>
      <c r="F126" s="12"/>
      <c r="G126" s="12"/>
      <c r="H126" s="12"/>
      <c r="I126" s="50"/>
      <c r="J126" s="49"/>
      <c r="K126" s="49"/>
      <c r="L126" s="49"/>
      <c r="M126" s="49"/>
      <c r="N126" s="13"/>
      <c r="O126" s="13"/>
      <c r="P126" s="13"/>
      <c r="Q126" s="12"/>
      <c r="R126" s="12"/>
      <c r="S126" s="12"/>
      <c r="T126" s="12"/>
      <c r="U126" s="16"/>
      <c r="V126" s="3"/>
    </row>
    <row r="127" spans="5:22" ht="13" x14ac:dyDescent="0.3">
      <c r="E127" s="17"/>
      <c r="F127" s="12"/>
      <c r="G127" s="12"/>
      <c r="H127" s="12"/>
      <c r="I127" s="50"/>
      <c r="J127" s="49"/>
      <c r="K127" s="49"/>
      <c r="L127" s="49"/>
      <c r="M127" s="49"/>
      <c r="N127" s="13"/>
      <c r="O127" s="13"/>
      <c r="P127" s="13"/>
      <c r="Q127" s="12"/>
      <c r="R127" s="12"/>
      <c r="S127" s="12"/>
      <c r="T127" s="12"/>
      <c r="U127" s="16"/>
      <c r="V127" s="3"/>
    </row>
    <row r="128" spans="5:22" ht="13" x14ac:dyDescent="0.3">
      <c r="E128" s="17"/>
      <c r="F128" s="12"/>
      <c r="G128" s="12"/>
      <c r="H128" s="12"/>
      <c r="I128" s="50"/>
      <c r="J128" s="49"/>
      <c r="K128" s="49"/>
      <c r="L128" s="49"/>
      <c r="M128" s="49"/>
      <c r="N128" s="13"/>
      <c r="O128" s="13"/>
      <c r="P128" s="13"/>
      <c r="Q128" s="12"/>
      <c r="R128" s="12"/>
      <c r="S128" s="12"/>
      <c r="T128" s="12"/>
      <c r="U128" s="16"/>
      <c r="V128" s="3"/>
    </row>
    <row r="129" spans="5:22" ht="13" x14ac:dyDescent="0.3">
      <c r="E129" s="17"/>
      <c r="F129" s="12"/>
      <c r="G129" s="12"/>
      <c r="H129" s="12"/>
      <c r="I129" s="50"/>
      <c r="J129" s="49"/>
      <c r="K129" s="49"/>
      <c r="L129" s="49"/>
      <c r="M129" s="49"/>
      <c r="N129" s="13"/>
      <c r="O129" s="13"/>
      <c r="P129" s="13"/>
      <c r="Q129" s="12"/>
      <c r="R129" s="12"/>
      <c r="S129" s="12"/>
      <c r="T129" s="12"/>
      <c r="U129" s="16"/>
      <c r="V129" s="3"/>
    </row>
    <row r="130" spans="5:22" ht="13" x14ac:dyDescent="0.3">
      <c r="E130" s="17"/>
      <c r="F130" s="12"/>
      <c r="G130" s="12"/>
      <c r="H130" s="12"/>
      <c r="I130" s="50"/>
      <c r="J130" s="49"/>
      <c r="K130" s="49"/>
      <c r="L130" s="49"/>
      <c r="M130" s="49"/>
      <c r="N130" s="13"/>
      <c r="O130" s="13"/>
      <c r="P130" s="13"/>
      <c r="Q130" s="13"/>
      <c r="R130" s="13"/>
      <c r="S130" s="13"/>
      <c r="T130" s="13"/>
      <c r="U130" s="18"/>
      <c r="V130" s="4"/>
    </row>
    <row r="131" spans="5:22" ht="13" x14ac:dyDescent="0.3">
      <c r="E131" s="17"/>
      <c r="F131" s="12"/>
      <c r="G131" s="12"/>
      <c r="H131" s="12"/>
      <c r="I131" s="50"/>
      <c r="J131" s="49"/>
      <c r="K131" s="49"/>
      <c r="L131" s="49"/>
      <c r="M131" s="49"/>
      <c r="N131" s="13"/>
      <c r="O131" s="13"/>
      <c r="P131" s="13"/>
      <c r="Q131" s="12"/>
      <c r="R131" s="12"/>
      <c r="S131" s="12"/>
      <c r="T131" s="12"/>
      <c r="U131" s="16"/>
      <c r="V131" s="3"/>
    </row>
    <row r="132" spans="5:22" ht="13" x14ac:dyDescent="0.3">
      <c r="E132" s="17"/>
      <c r="F132" s="12"/>
      <c r="G132" s="12"/>
      <c r="H132" s="12"/>
      <c r="I132" s="50"/>
      <c r="J132" s="49"/>
      <c r="K132" s="49"/>
      <c r="L132" s="49"/>
      <c r="M132" s="49"/>
      <c r="N132" s="13"/>
      <c r="O132" s="13"/>
      <c r="P132" s="13"/>
      <c r="Q132" s="12"/>
      <c r="R132" s="12"/>
      <c r="S132" s="12"/>
      <c r="T132" s="12"/>
      <c r="U132" s="16"/>
      <c r="V132" s="3"/>
    </row>
    <row r="133" spans="5:22" ht="13" x14ac:dyDescent="0.3">
      <c r="E133" s="17"/>
      <c r="F133" s="12"/>
      <c r="G133" s="12"/>
      <c r="H133" s="12"/>
      <c r="I133" s="50"/>
      <c r="J133" s="49"/>
      <c r="K133" s="49"/>
      <c r="L133" s="49"/>
      <c r="M133" s="49"/>
      <c r="N133" s="13"/>
      <c r="O133" s="13"/>
      <c r="P133" s="13"/>
      <c r="Q133" s="12"/>
      <c r="R133" s="12"/>
      <c r="S133" s="12"/>
      <c r="T133" s="12"/>
      <c r="U133" s="16"/>
      <c r="V133" s="3"/>
    </row>
    <row r="134" spans="5:22" ht="13" x14ac:dyDescent="0.3">
      <c r="E134" s="17"/>
      <c r="F134" s="12"/>
      <c r="G134" s="12"/>
      <c r="H134" s="12"/>
      <c r="I134" s="50"/>
      <c r="J134" s="49"/>
      <c r="K134" s="49"/>
      <c r="L134" s="49"/>
      <c r="M134" s="49"/>
      <c r="N134" s="13"/>
      <c r="O134" s="13"/>
      <c r="P134" s="13"/>
      <c r="Q134" s="12"/>
      <c r="R134" s="12"/>
      <c r="S134" s="12"/>
      <c r="T134" s="12"/>
      <c r="U134" s="16"/>
      <c r="V134" s="3"/>
    </row>
    <row r="135" spans="5:22" ht="13" x14ac:dyDescent="0.3">
      <c r="E135" s="17"/>
      <c r="F135" s="12"/>
      <c r="G135" s="12"/>
      <c r="H135" s="12"/>
      <c r="I135" s="50"/>
      <c r="J135" s="49"/>
      <c r="K135" s="49"/>
      <c r="L135" s="49"/>
      <c r="M135" s="49"/>
      <c r="N135" s="13"/>
      <c r="O135" s="13"/>
      <c r="P135" s="13"/>
      <c r="Q135" s="13"/>
      <c r="R135" s="13"/>
      <c r="S135" s="13"/>
      <c r="T135" s="13"/>
      <c r="U135" s="18"/>
      <c r="V135" s="4"/>
    </row>
    <row r="136" spans="5:22" ht="13" x14ac:dyDescent="0.3">
      <c r="E136" s="17"/>
      <c r="F136" s="12"/>
      <c r="G136" s="12"/>
      <c r="H136" s="12"/>
      <c r="I136" s="50"/>
      <c r="J136" s="49"/>
      <c r="K136" s="49"/>
      <c r="L136" s="49"/>
      <c r="M136" s="49"/>
      <c r="N136" s="13"/>
      <c r="O136" s="13"/>
      <c r="P136" s="13"/>
      <c r="Q136" s="13"/>
      <c r="R136" s="13"/>
      <c r="S136" s="13"/>
      <c r="T136" s="13"/>
      <c r="U136" s="18"/>
      <c r="V136" s="4"/>
    </row>
    <row r="137" spans="5:22" ht="13" x14ac:dyDescent="0.3">
      <c r="E137" s="17"/>
      <c r="F137" s="12"/>
      <c r="G137" s="12"/>
      <c r="H137" s="12"/>
      <c r="I137" s="50"/>
      <c r="J137" s="51"/>
      <c r="K137" s="51"/>
      <c r="L137" s="51"/>
      <c r="M137" s="51"/>
      <c r="N137" s="14"/>
      <c r="O137" s="14"/>
      <c r="P137" s="14"/>
      <c r="Q137" s="14"/>
      <c r="R137" s="14"/>
      <c r="S137" s="14"/>
      <c r="T137" s="14"/>
      <c r="U137" s="19"/>
      <c r="V137" s="5"/>
    </row>
    <row r="138" spans="5:22" ht="13" x14ac:dyDescent="0.3">
      <c r="E138" s="17"/>
      <c r="F138" s="12"/>
      <c r="G138" s="12"/>
      <c r="H138" s="12"/>
      <c r="I138" s="50"/>
      <c r="J138" s="51"/>
      <c r="K138" s="51"/>
      <c r="L138" s="51"/>
      <c r="M138" s="51"/>
      <c r="N138" s="14"/>
      <c r="O138" s="14"/>
      <c r="P138" s="14"/>
      <c r="Q138" s="14"/>
      <c r="R138" s="14"/>
      <c r="S138" s="14"/>
      <c r="T138" s="14"/>
      <c r="U138" s="19"/>
      <c r="V138" s="5"/>
    </row>
    <row r="139" spans="5:22" ht="13" x14ac:dyDescent="0.3">
      <c r="E139" s="17"/>
      <c r="F139" s="12"/>
      <c r="G139" s="12"/>
      <c r="H139" s="12"/>
      <c r="I139" s="50"/>
      <c r="J139" s="51"/>
      <c r="K139" s="51"/>
      <c r="L139" s="51"/>
      <c r="M139" s="51"/>
      <c r="N139" s="14"/>
      <c r="O139" s="14"/>
      <c r="P139" s="14"/>
      <c r="Q139" s="14"/>
      <c r="R139" s="14"/>
      <c r="S139" s="14"/>
      <c r="T139" s="14"/>
      <c r="U139" s="19"/>
      <c r="V139" s="5"/>
    </row>
    <row r="140" spans="5:22" ht="13" x14ac:dyDescent="0.3">
      <c r="E140" s="17"/>
      <c r="F140" s="12"/>
      <c r="G140" s="12"/>
      <c r="H140" s="12"/>
      <c r="I140" s="50"/>
      <c r="J140" s="51"/>
      <c r="K140" s="51"/>
      <c r="L140" s="51"/>
      <c r="M140" s="51"/>
      <c r="N140" s="14"/>
      <c r="O140" s="14"/>
      <c r="P140" s="14"/>
      <c r="Q140" s="14"/>
      <c r="R140" s="14"/>
      <c r="S140" s="14"/>
      <c r="T140" s="14"/>
      <c r="U140" s="19"/>
      <c r="V140" s="5"/>
    </row>
    <row r="141" spans="5:22" ht="13" x14ac:dyDescent="0.3">
      <c r="E141" s="17"/>
      <c r="F141" s="12"/>
      <c r="G141" s="12"/>
      <c r="H141" s="12"/>
      <c r="I141" s="50"/>
      <c r="J141" s="51"/>
      <c r="K141" s="51"/>
      <c r="L141" s="51"/>
      <c r="M141" s="51"/>
      <c r="N141" s="14"/>
      <c r="O141" s="14"/>
      <c r="P141" s="14"/>
      <c r="Q141" s="14"/>
      <c r="R141" s="14"/>
      <c r="S141" s="14"/>
      <c r="T141" s="14"/>
      <c r="U141" s="19"/>
      <c r="V141" s="5"/>
    </row>
    <row r="142" spans="5:22" ht="13" x14ac:dyDescent="0.3">
      <c r="E142" s="17"/>
      <c r="F142" s="12"/>
      <c r="G142" s="12"/>
      <c r="H142" s="12"/>
      <c r="I142" s="50"/>
      <c r="J142" s="51"/>
      <c r="K142" s="51"/>
      <c r="L142" s="51"/>
      <c r="M142" s="51"/>
      <c r="N142" s="14"/>
      <c r="O142" s="14"/>
      <c r="P142" s="14"/>
      <c r="Q142" s="14"/>
      <c r="R142" s="14"/>
      <c r="S142" s="14"/>
      <c r="T142" s="14"/>
      <c r="U142" s="19"/>
      <c r="V142" s="5"/>
    </row>
    <row r="143" spans="5:22" x14ac:dyDescent="0.25">
      <c r="E143" s="17"/>
      <c r="F143" s="12"/>
      <c r="G143" s="12"/>
      <c r="H143" s="12"/>
      <c r="I143" s="50"/>
      <c r="J143" s="50"/>
      <c r="K143" s="50"/>
      <c r="L143" s="50"/>
      <c r="M143" s="50"/>
      <c r="N143" s="12"/>
      <c r="O143" s="12"/>
      <c r="P143" s="12"/>
      <c r="Q143" s="12"/>
      <c r="R143" s="12"/>
      <c r="S143" s="12"/>
      <c r="T143" s="12"/>
      <c r="U143" s="16"/>
    </row>
    <row r="144" spans="5:22" x14ac:dyDescent="0.25">
      <c r="E144" s="17"/>
      <c r="F144" s="12"/>
      <c r="G144" s="12"/>
      <c r="H144" s="12"/>
      <c r="I144" s="50"/>
      <c r="J144" s="50"/>
      <c r="K144" s="50"/>
      <c r="L144" s="50"/>
      <c r="M144" s="50"/>
      <c r="N144" s="12"/>
      <c r="O144" s="12"/>
      <c r="P144" s="12"/>
      <c r="Q144" s="12"/>
      <c r="R144" s="12"/>
      <c r="S144" s="12"/>
      <c r="T144" s="12"/>
      <c r="U144" s="16"/>
    </row>
    <row r="145" spans="5:21" x14ac:dyDescent="0.25">
      <c r="E145" s="17"/>
      <c r="F145" s="12"/>
      <c r="G145" s="12"/>
      <c r="H145" s="12"/>
      <c r="I145" s="50"/>
      <c r="J145" s="50"/>
      <c r="K145" s="50"/>
      <c r="L145" s="50"/>
      <c r="M145" s="50"/>
      <c r="N145" s="12"/>
      <c r="O145" s="12"/>
      <c r="P145" s="12"/>
      <c r="Q145" s="12"/>
      <c r="R145" s="12"/>
      <c r="S145" s="12"/>
      <c r="T145" s="12"/>
      <c r="U145" s="16"/>
    </row>
    <row r="146" spans="5:21" x14ac:dyDescent="0.25">
      <c r="E146" s="17"/>
      <c r="F146" s="12"/>
      <c r="G146" s="12"/>
      <c r="H146" s="12"/>
      <c r="I146" s="50"/>
      <c r="J146" s="50"/>
      <c r="K146" s="50"/>
      <c r="L146" s="50"/>
      <c r="M146" s="50"/>
      <c r="N146" s="12"/>
      <c r="O146" s="12"/>
      <c r="P146" s="12"/>
      <c r="Q146" s="12"/>
      <c r="R146" s="12"/>
      <c r="S146" s="12"/>
      <c r="T146" s="12"/>
      <c r="U146" s="16"/>
    </row>
    <row r="147" spans="5:21" x14ac:dyDescent="0.25">
      <c r="E147" s="17"/>
      <c r="F147" s="12"/>
      <c r="G147" s="12"/>
      <c r="H147" s="12"/>
      <c r="I147" s="50"/>
      <c r="J147" s="50"/>
      <c r="K147" s="50"/>
      <c r="L147" s="50"/>
      <c r="M147" s="50"/>
      <c r="N147" s="12"/>
      <c r="O147" s="12"/>
      <c r="P147" s="12"/>
      <c r="Q147" s="12"/>
      <c r="R147" s="12"/>
      <c r="S147" s="12"/>
      <c r="T147" s="12"/>
      <c r="U147" s="16"/>
    </row>
    <row r="148" spans="5:21" x14ac:dyDescent="0.25">
      <c r="E148" s="17"/>
      <c r="F148" s="12"/>
      <c r="G148" s="12"/>
      <c r="H148" s="12"/>
      <c r="I148" s="50"/>
      <c r="J148" s="50"/>
      <c r="K148" s="50"/>
      <c r="L148" s="50"/>
      <c r="M148" s="50"/>
      <c r="N148" s="12"/>
      <c r="O148" s="12"/>
      <c r="P148" s="12"/>
      <c r="Q148" s="12"/>
      <c r="R148" s="12"/>
      <c r="S148" s="12"/>
      <c r="T148" s="12"/>
      <c r="U148" s="16"/>
    </row>
    <row r="149" spans="5:21" x14ac:dyDescent="0.25">
      <c r="E149" s="17"/>
      <c r="F149" s="12"/>
      <c r="G149" s="12"/>
      <c r="H149" s="12"/>
      <c r="I149" s="50"/>
      <c r="J149" s="50"/>
      <c r="K149" s="50"/>
      <c r="L149" s="50"/>
      <c r="M149" s="50"/>
      <c r="N149" s="12"/>
      <c r="O149" s="12"/>
      <c r="P149" s="12"/>
      <c r="Q149" s="12"/>
      <c r="R149" s="12"/>
      <c r="S149" s="12"/>
      <c r="T149" s="12"/>
      <c r="U149" s="16"/>
    </row>
    <row r="150" spans="5:21" x14ac:dyDescent="0.25">
      <c r="E150" s="17"/>
      <c r="F150" s="12"/>
      <c r="G150" s="12"/>
      <c r="H150" s="12"/>
      <c r="I150" s="50"/>
      <c r="J150" s="50"/>
      <c r="K150" s="50"/>
      <c r="L150" s="50"/>
      <c r="M150" s="50"/>
      <c r="N150" s="12"/>
      <c r="O150" s="12"/>
      <c r="P150" s="12"/>
      <c r="Q150" s="12"/>
      <c r="R150" s="12"/>
      <c r="S150" s="12"/>
      <c r="T150" s="12"/>
      <c r="U150" s="16"/>
    </row>
    <row r="151" spans="5:21" x14ac:dyDescent="0.25">
      <c r="E151" s="17"/>
      <c r="F151" s="12"/>
      <c r="G151" s="12"/>
      <c r="H151" s="12"/>
      <c r="I151" s="50"/>
      <c r="J151" s="50"/>
      <c r="K151" s="50"/>
      <c r="L151" s="50"/>
      <c r="M151" s="50"/>
      <c r="N151" s="12"/>
      <c r="O151" s="12"/>
      <c r="P151" s="12"/>
      <c r="Q151" s="12"/>
      <c r="R151" s="12"/>
      <c r="S151" s="12"/>
      <c r="T151" s="12"/>
      <c r="U151" s="16"/>
    </row>
    <row r="152" spans="5:21" x14ac:dyDescent="0.25">
      <c r="E152" s="17"/>
      <c r="F152" s="12"/>
      <c r="G152" s="12"/>
      <c r="H152" s="12"/>
      <c r="I152" s="50"/>
      <c r="J152" s="50"/>
      <c r="K152" s="50"/>
      <c r="L152" s="50"/>
      <c r="M152" s="50"/>
      <c r="N152" s="12"/>
      <c r="O152" s="12"/>
      <c r="P152" s="12"/>
      <c r="Q152" s="12"/>
      <c r="R152" s="12"/>
      <c r="S152" s="12"/>
      <c r="T152" s="12"/>
      <c r="U152" s="16"/>
    </row>
    <row r="153" spans="5:21" x14ac:dyDescent="0.25">
      <c r="E153" s="17"/>
      <c r="F153" s="12"/>
      <c r="G153" s="12"/>
      <c r="H153" s="12"/>
      <c r="I153" s="50"/>
      <c r="J153" s="50"/>
      <c r="K153" s="50"/>
      <c r="L153" s="50"/>
      <c r="M153" s="50"/>
      <c r="N153" s="12"/>
      <c r="O153" s="12"/>
      <c r="P153" s="12"/>
      <c r="Q153" s="12"/>
      <c r="R153" s="12"/>
      <c r="S153" s="12"/>
      <c r="T153" s="12"/>
      <c r="U153" s="16"/>
    </row>
    <row r="154" spans="5:21" x14ac:dyDescent="0.25">
      <c r="E154" s="20"/>
      <c r="F154" s="21"/>
      <c r="G154" s="21"/>
      <c r="H154" s="21"/>
      <c r="I154" s="52"/>
      <c r="J154" s="52"/>
      <c r="K154" s="52"/>
      <c r="L154" s="52"/>
      <c r="M154" s="52"/>
      <c r="N154" s="21"/>
      <c r="O154" s="21"/>
      <c r="P154" s="21"/>
      <c r="Q154" s="21"/>
      <c r="R154" s="21"/>
      <c r="S154" s="21"/>
      <c r="T154" s="21"/>
      <c r="U154" s="22"/>
    </row>
  </sheetData>
  <sheetProtection formatCells="0" formatColumns="0" formatRows="0" insertColumns="0" insertRows="0" insertHyperlinks="0" deleteColumns="0" deleteRows="0" sort="0" autoFilter="0" pivotTables="0"/>
  <mergeCells count="6">
    <mergeCell ref="B1:H1"/>
    <mergeCell ref="B3:H3"/>
    <mergeCell ref="B2:H2"/>
    <mergeCell ref="B4:H4"/>
    <mergeCell ref="I1:K1"/>
    <mergeCell ref="H5:H6"/>
  </mergeCells>
  <hyperlinks>
    <hyperlink ref="I2" r:id="rId1" xr:uid="{1B5D7C2F-5646-4709-A8CF-32CDB0808B99}"/>
  </hyperlinks>
  <pageMargins left="0.70866141732283472" right="0.70866141732283472" top="0.74803149606299213" bottom="0.74803149606299213" header="0.31496062992125984" footer="0.31496062992125984"/>
  <pageSetup paperSize="9" orientation="landscape" r:id="rId2"/>
  <headerFooter>
    <oddHeader>Página &amp;P de &amp;F</oddHeader>
    <oddFooter>&amp;L&amp;1#&amp;"Calibri"&amp;10&amp;K000000Sensitivity: C2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 08-04 Finan.neta AIAF</vt:lpstr>
      <vt:lpstr>'TABLA 08-04 Finan.neta AIAF'!Área_de_impresión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Garrido Domingo</dc:creator>
  <cp:lastModifiedBy>Garrido Domingo, Francisco Javier</cp:lastModifiedBy>
  <cp:lastPrinted>2019-03-13T12:13:33Z</cp:lastPrinted>
  <dcterms:created xsi:type="dcterms:W3CDTF">2008-08-19T09:15:29Z</dcterms:created>
  <dcterms:modified xsi:type="dcterms:W3CDTF">2025-09-16T18:12:06Z</dcterms:modified>
</cp:coreProperties>
</file>