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Provisional/"/>
    </mc:Choice>
  </mc:AlternateContent>
  <xr:revisionPtr revIDLastSave="106" documentId="8_{A7A23140-FA45-4150-8DD6-57C54E75DB39}" xr6:coauthVersionLast="47" xr6:coauthVersionMax="47" xr10:uidLastSave="{0056C097-E972-4615-A3E5-7C4CE3CAE7A9}"/>
  <bookViews>
    <workbookView xWindow="28680" yWindow="-120" windowWidth="29040" windowHeight="15720" xr2:uid="{00000000-000D-0000-FFFF-FFFF00000000}"/>
  </bookViews>
  <sheets>
    <sheet name="TABLA 12-02 Prop. Bonos Obli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14" i="1"/>
  <c r="E22" i="1"/>
  <c r="E21" i="1"/>
  <c r="E20" i="1"/>
  <c r="E19" i="1"/>
  <c r="E13" i="1"/>
  <c r="E18" i="1"/>
  <c r="E15" i="1"/>
  <c r="E17" i="1"/>
  <c r="E16" i="1"/>
  <c r="E12" i="1"/>
</calcChain>
</file>

<file path=xl/sharedStrings.xml><?xml version="1.0" encoding="utf-8"?>
<sst xmlns="http://schemas.openxmlformats.org/spreadsheetml/2006/main" count="23" uniqueCount="23">
  <si>
    <t>No residentes</t>
  </si>
  <si>
    <t>Outstanding Balance</t>
  </si>
  <si>
    <t>Other Financial Intermediaries</t>
  </si>
  <si>
    <t>Households</t>
  </si>
  <si>
    <t>Collective Investment Institutions</t>
  </si>
  <si>
    <t>Monetary Financial Institutions</t>
  </si>
  <si>
    <t>Public Administrations</t>
  </si>
  <si>
    <t>Non-financial Corporations</t>
  </si>
  <si>
    <t>Insurance Corporations and Pension Funds</t>
  </si>
  <si>
    <t>Non Resident  Investors</t>
  </si>
  <si>
    <t>Saldo en circulación</t>
  </si>
  <si>
    <t>Instituciones Financieras Monetarias</t>
  </si>
  <si>
    <t>Instituciones de inversión colectiva</t>
  </si>
  <si>
    <t>Seguros y fondos de pensiones</t>
  </si>
  <si>
    <t>Resto de intermediarios financieros</t>
  </si>
  <si>
    <t>Sociedades no financieras</t>
  </si>
  <si>
    <t>Hogares e ISFLSH</t>
  </si>
  <si>
    <t>Administraciones Públicas</t>
  </si>
  <si>
    <t>millones de euros</t>
  </si>
  <si>
    <t>Fuente: Banco de España</t>
  </si>
  <si>
    <t xml:space="preserve">(*) A partir de enero de 2017 la información que se recoge corresponde a Bonos y Obligaciones. Cartera a vencimiento. </t>
  </si>
  <si>
    <r>
      <t xml:space="preserve">PROPIEDAD DE LOS BONOS Y OBLIGACIONES DEL ESTADO (*)/ </t>
    </r>
    <r>
      <rPr>
        <b/>
        <sz val="9"/>
        <color indexed="60"/>
        <rFont val="Noto Sans"/>
        <family val="2"/>
      </rPr>
      <t xml:space="preserve">OWNERSHIP OF TREASURY BONDS </t>
    </r>
  </si>
  <si>
    <t>Source: Bank of 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</si>
</sst>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p_t_a_-;\-* #,##0.00\ _p_t_a_-;_-* &quot;-&quot;??\ _p_t_a_-;_-@_-"/>
    <numFmt numFmtId="165" formatCode="_-* #,##0\ _p_t_a_-;\-* #,##0\ _p_t_a_-;_-* &quot;-&quot;\ _p_t_a_-;_-@_-"/>
    <numFmt numFmtId="166" formatCode="_-* #,##0.00\ &quot;pta&quot;_-;\-* #,##0.00\ &quot;pta&quot;_-;_-* &quot;-&quot;??\ &quot;pta&quot;_-;_-@_-"/>
    <numFmt numFmtId="167" formatCode="_-* #,##0\ &quot;pta&quot;_-;\-* #,##0\ &quot;pta&quot;_-;_-* &quot;-&quot;\ &quot;pta&quot;_-;_-@_-"/>
  </numFmts>
  <fonts count="30" x14ac:knownFonts="1">
    <font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10"/>
      <name val="Courier New"/>
      <family val="3"/>
    </font>
    <font>
      <b/>
      <sz val="9"/>
      <name val="Noto Sans"/>
      <family val="2"/>
    </font>
    <font>
      <sz val="9"/>
      <name val="Noto Sans"/>
      <family val="2"/>
    </font>
    <font>
      <b/>
      <sz val="9"/>
      <color indexed="60"/>
      <name val="Noto Sans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9"/>
      <color rgb="FFFF0000"/>
      <name val="Noto Sans"/>
      <family val="2"/>
    </font>
    <font>
      <sz val="9"/>
      <color rgb="FFFF0000"/>
      <name val="Noto Sans"/>
      <family val="2"/>
    </font>
    <font>
      <b/>
      <sz val="9"/>
      <color rgb="FFDE3919"/>
      <name val="Noto Sans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DA398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3" fillId="21" borderId="22" applyNumberFormat="0" applyAlignment="0" applyProtection="0"/>
    <xf numFmtId="0" fontId="14" fillId="22" borderId="23" applyNumberFormat="0" applyAlignment="0" applyProtection="0"/>
    <xf numFmtId="0" fontId="15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7" fillId="29" borderId="22" applyNumberFormat="0" applyAlignment="0" applyProtection="0"/>
    <xf numFmtId="0" fontId="18" fillId="30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9" fillId="31" borderId="0" applyNumberFormat="0" applyBorder="0" applyAlignment="0" applyProtection="0"/>
    <xf numFmtId="0" fontId="6" fillId="0" borderId="0"/>
    <xf numFmtId="0" fontId="10" fillId="32" borderId="25" applyNumberFormat="0" applyFont="0" applyAlignment="0" applyProtection="0"/>
    <xf numFmtId="4" fontId="3" fillId="0" borderId="0" applyBorder="0"/>
    <xf numFmtId="3" fontId="3" fillId="0" borderId="0" applyBorder="0"/>
    <xf numFmtId="0" fontId="20" fillId="21" borderId="26" applyNumberFormat="0" applyAlignment="0" applyProtection="0"/>
    <xf numFmtId="49" fontId="3" fillId="0" borderId="0" applyNumberFormat="0" applyBorder="0">
      <alignment horizontal="left"/>
    </xf>
    <xf numFmtId="0" fontId="21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22" fillId="0" borderId="0" applyNumberFormat="0" applyFill="0" applyBorder="0" applyAlignment="0" applyProtection="0"/>
    <xf numFmtId="0" fontId="23" fillId="0" borderId="0" applyNumberFormat="0" applyBorder="0">
      <alignment horizontal="left" vertical="center" wrapText="1"/>
    </xf>
    <xf numFmtId="0" fontId="4" fillId="33" borderId="3">
      <alignment horizontal="left" wrapText="1"/>
    </xf>
    <xf numFmtId="0" fontId="24" fillId="33" borderId="4">
      <alignment horizontal="left" wrapText="1"/>
    </xf>
    <xf numFmtId="0" fontId="25" fillId="0" borderId="0" applyNumberFormat="0" applyFill="0" applyBorder="0" applyAlignment="0" applyProtection="0"/>
    <xf numFmtId="0" fontId="26" fillId="0" borderId="27" applyNumberFormat="0" applyFill="0" applyAlignment="0" applyProtection="0"/>
    <xf numFmtId="0" fontId="16" fillId="0" borderId="28" applyNumberFormat="0" applyFill="0" applyAlignment="0" applyProtection="0"/>
    <xf numFmtId="0" fontId="5" fillId="0" borderId="5" applyNumberFormat="0" applyFont="0" applyFill="0" applyAlignment="0" applyProtection="0"/>
  </cellStyleXfs>
  <cellXfs count="38">
    <xf numFmtId="0" fontId="0" fillId="0" borderId="0" xfId="0"/>
    <xf numFmtId="14" fontId="7" fillId="20" borderId="6" xfId="20" applyFont="1" applyBorder="1">
      <alignment horizontal="center" vertical="center" wrapText="1"/>
    </xf>
    <xf numFmtId="14" fontId="7" fillId="20" borderId="2" xfId="20" applyFont="1">
      <alignment horizontal="center" vertical="center" wrapText="1"/>
    </xf>
    <xf numFmtId="14" fontId="7" fillId="20" borderId="1" xfId="20" applyFont="1" applyBorder="1">
      <alignment horizontal="center" vertical="center" wrapText="1"/>
    </xf>
    <xf numFmtId="0" fontId="27" fillId="20" borderId="7" xfId="19" applyFont="1" applyBorder="1">
      <alignment horizontal="center" vertical="center" wrapText="1"/>
    </xf>
    <xf numFmtId="0" fontId="8" fillId="0" borderId="8" xfId="43" applyNumberFormat="1" applyFont="1" applyBorder="1">
      <alignment horizontal="left"/>
    </xf>
    <xf numFmtId="3" fontId="8" fillId="0" borderId="9" xfId="41" applyFont="1" applyBorder="1"/>
    <xf numFmtId="3" fontId="8" fillId="0" borderId="10" xfId="41" applyFont="1" applyBorder="1"/>
    <xf numFmtId="0" fontId="8" fillId="0" borderId="11" xfId="43" applyNumberFormat="1" applyFont="1" applyBorder="1">
      <alignment horizontal="left"/>
    </xf>
    <xf numFmtId="3" fontId="8" fillId="0" borderId="0" xfId="41" applyFont="1" applyBorder="1"/>
    <xf numFmtId="3" fontId="8" fillId="0" borderId="12" xfId="41" applyFont="1" applyBorder="1"/>
    <xf numFmtId="3" fontId="8" fillId="0" borderId="0" xfId="0" applyNumberFormat="1" applyFont="1"/>
    <xf numFmtId="3" fontId="8" fillId="0" borderId="12" xfId="0" applyNumberFormat="1" applyFont="1" applyBorder="1"/>
    <xf numFmtId="0" fontId="8" fillId="0" borderId="13" xfId="43" applyNumberFormat="1" applyFont="1" applyBorder="1">
      <alignment horizontal="left"/>
    </xf>
    <xf numFmtId="3" fontId="8" fillId="0" borderId="2" xfId="0" applyNumberFormat="1" applyFont="1" applyBorder="1"/>
    <xf numFmtId="3" fontId="8" fillId="0" borderId="14" xfId="0" applyNumberFormat="1" applyFont="1" applyBorder="1"/>
    <xf numFmtId="17" fontId="8" fillId="0" borderId="0" xfId="38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11" xfId="0" applyFont="1" applyBorder="1" applyAlignment="1">
      <alignment horizontal="right"/>
    </xf>
    <xf numFmtId="0" fontId="28" fillId="0" borderId="0" xfId="0" applyFont="1"/>
    <xf numFmtId="0" fontId="29" fillId="20" borderId="0" xfId="19" applyFont="1" applyBorder="1">
      <alignment horizontal="center" vertical="center" wrapText="1"/>
    </xf>
    <xf numFmtId="0" fontId="29" fillId="20" borderId="15" xfId="19" applyFont="1" applyBorder="1">
      <alignment horizontal="center" vertical="center" wrapText="1"/>
    </xf>
    <xf numFmtId="17" fontId="8" fillId="0" borderId="20" xfId="38" applyNumberFormat="1" applyFont="1" applyBorder="1" applyAlignment="1">
      <alignment horizontal="left"/>
    </xf>
    <xf numFmtId="3" fontId="8" fillId="0" borderId="20" xfId="0" applyNumberFormat="1" applyFont="1" applyBorder="1"/>
    <xf numFmtId="3" fontId="8" fillId="0" borderId="29" xfId="0" applyNumberFormat="1" applyFont="1" applyBorder="1"/>
    <xf numFmtId="0" fontId="7" fillId="34" borderId="16" xfId="48" applyFont="1" applyFill="1" applyBorder="1">
      <alignment horizontal="left" wrapText="1"/>
    </xf>
    <xf numFmtId="0" fontId="7" fillId="34" borderId="17" xfId="48" applyFont="1" applyFill="1" applyBorder="1">
      <alignment horizontal="left" wrapText="1"/>
    </xf>
    <xf numFmtId="0" fontId="7" fillId="34" borderId="18" xfId="48" applyFont="1" applyFill="1" applyBorder="1">
      <alignment horizontal="left" wrapText="1"/>
    </xf>
    <xf numFmtId="0" fontId="7" fillId="34" borderId="19" xfId="48" applyFont="1" applyFill="1" applyBorder="1">
      <alignment horizontal="left" wrapText="1"/>
    </xf>
    <xf numFmtId="0" fontId="7" fillId="34" borderId="20" xfId="48" applyFont="1" applyFill="1" applyBorder="1">
      <alignment horizontal="left" wrapText="1"/>
    </xf>
    <xf numFmtId="0" fontId="7" fillId="34" borderId="21" xfId="48" applyFont="1" applyFill="1" applyBorder="1">
      <alignment horizontal="left" wrapText="1"/>
    </xf>
    <xf numFmtId="0" fontId="8" fillId="0" borderId="8" xfId="43" applyNumberFormat="1" applyFont="1" applyBorder="1">
      <alignment horizontal="left"/>
    </xf>
    <xf numFmtId="0" fontId="8" fillId="0" borderId="9" xfId="43" applyNumberFormat="1" applyFont="1" applyBorder="1">
      <alignment horizontal="left"/>
    </xf>
    <xf numFmtId="0" fontId="8" fillId="0" borderId="10" xfId="43" applyNumberFormat="1" applyFont="1" applyBorder="1">
      <alignment horizontal="left"/>
    </xf>
    <xf numFmtId="0" fontId="28" fillId="0" borderId="13" xfId="47" applyFont="1" applyBorder="1">
      <alignment horizontal="left" vertical="center" wrapText="1"/>
    </xf>
    <xf numFmtId="0" fontId="28" fillId="0" borderId="2" xfId="47" applyFont="1" applyBorder="1">
      <alignment horizontal="left" vertical="center" wrapText="1"/>
    </xf>
    <xf numFmtId="0" fontId="28" fillId="0" borderId="14" xfId="47" applyFont="1" applyBorder="1">
      <alignment horizontal="left" vertical="center" wrapText="1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2" builtinId="27" customBuiltin="1"/>
    <cellStyle name="Cabecera ING" xfId="19" xr:uid="{00000000-0005-0000-0000-000012000000}"/>
    <cellStyle name="Cabeceras" xfId="20" xr:uid="{00000000-0005-0000-0000-000013000000}"/>
    <cellStyle name="Calculation" xfId="21" builtinId="22" customBuiltin="1"/>
    <cellStyle name="Check Cell" xfId="22" builtinId="23" customBuiltin="1"/>
    <cellStyle name="Comma" xfId="33" builtinId="3" customBuiltin="1"/>
    <cellStyle name="Comma [0]" xfId="34" builtinId="6" customBuiltin="1"/>
    <cellStyle name="Currency" xfId="35" builtinId="4" customBuiltin="1"/>
    <cellStyle name="Currency [0]" xfId="36" builtinId="7" customBuiltin="1"/>
    <cellStyle name="Explanatory Text" xfId="46" builtinId="53" customBuiltin="1"/>
    <cellStyle name="Heading 2" xfId="51" builtinId="17" customBuiltin="1"/>
    <cellStyle name="Heading 3" xfId="52" builtinId="18" customBuiltin="1"/>
    <cellStyle name="Heading 4" xfId="24" builtinId="19" customBuiltin="1"/>
    <cellStyle name="Input" xfId="31" builtinId="20" customBuiltin="1"/>
    <cellStyle name="Linked Cell" xfId="23" builtinId="24" customBuiltin="1"/>
    <cellStyle name="Neutral" xfId="37" builtinId="28" customBuiltin="1"/>
    <cellStyle name="Normal" xfId="0" builtinId="0" customBuiltin="1"/>
    <cellStyle name="Normal_MDOANOTSALDOS" xfId="38" xr:uid="{00000000-0005-0000-0000-000026000000}"/>
    <cellStyle name="Note" xfId="39" builtinId="10" customBuiltin="1"/>
    <cellStyle name="numero" xfId="40" xr:uid="{00000000-0005-0000-0000-000028000000}"/>
    <cellStyle name="numero sin decimales" xfId="41" xr:uid="{00000000-0005-0000-0000-000029000000}"/>
    <cellStyle name="Output" xfId="42" builtinId="21" customBuiltin="1"/>
    <cellStyle name="Texto" xfId="43" xr:uid="{00000000-0005-0000-0000-00002B000000}"/>
    <cellStyle name="Texto destacado" xfId="45" xr:uid="{00000000-0005-0000-0000-00002D000000}"/>
    <cellStyle name="Texto ING" xfId="47" xr:uid="{00000000-0005-0000-0000-00002F000000}"/>
    <cellStyle name="Title" xfId="50" builtinId="15" customBuiltin="1"/>
    <cellStyle name="Titular" xfId="48" xr:uid="{00000000-0005-0000-0000-000030000000}"/>
    <cellStyle name="Titular ING" xfId="49" xr:uid="{00000000-0005-0000-0000-000031000000}"/>
    <cellStyle name="Total" xfId="53" builtinId="25" customBuiltin="1"/>
    <cellStyle name="Warning Text" xfId="44" builtinId="11" customBuiltin="1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zoomScale="130" zoomScaleNormal="130" workbookViewId="0">
      <selection activeCell="A31" sqref="A31"/>
    </sheetView>
  </sheetViews>
  <sheetFormatPr defaultColWidth="10.90625" defaultRowHeight="13" x14ac:dyDescent="0.35"/>
  <cols>
    <col min="1" max="1" width="10.90625" style="17"/>
    <col min="2" max="6" width="12.54296875" style="17" customWidth="1"/>
    <col min="7" max="7" width="12.54296875" style="20" customWidth="1"/>
    <col min="8" max="8" width="12.54296875" style="17" customWidth="1"/>
    <col min="9" max="9" width="15.54296875" style="17" customWidth="1"/>
    <col min="10" max="10" width="12.54296875" style="17" customWidth="1"/>
    <col min="11" max="16384" width="10.90625" style="17"/>
  </cols>
  <sheetData>
    <row r="1" spans="1:14" x14ac:dyDescent="0.35">
      <c r="A1" s="26" t="s">
        <v>21</v>
      </c>
      <c r="B1" s="27"/>
      <c r="C1" s="27"/>
      <c r="D1" s="27"/>
      <c r="E1" s="27"/>
      <c r="F1" s="27"/>
      <c r="G1" s="27"/>
      <c r="H1" s="27"/>
      <c r="I1" s="27"/>
      <c r="J1" s="28"/>
    </row>
    <row r="2" spans="1:14" ht="13.5" thickBot="1" x14ac:dyDescent="0.4">
      <c r="A2" s="29" t="s">
        <v>18</v>
      </c>
      <c r="B2" s="30"/>
      <c r="C2" s="30"/>
      <c r="D2" s="30"/>
      <c r="E2" s="30"/>
      <c r="F2" s="30"/>
      <c r="G2" s="30"/>
      <c r="H2" s="30"/>
      <c r="I2" s="30"/>
      <c r="J2" s="31"/>
    </row>
    <row r="3" spans="1:14" ht="39" x14ac:dyDescent="0.35">
      <c r="A3" s="1"/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3" t="s">
        <v>0</v>
      </c>
    </row>
    <row r="4" spans="1:14" ht="52" x14ac:dyDescent="0.35">
      <c r="A4" s="4"/>
      <c r="B4" s="21" t="s">
        <v>1</v>
      </c>
      <c r="C4" s="21" t="s">
        <v>5</v>
      </c>
      <c r="D4" s="21" t="s">
        <v>4</v>
      </c>
      <c r="E4" s="21" t="s">
        <v>8</v>
      </c>
      <c r="F4" s="21" t="s">
        <v>2</v>
      </c>
      <c r="G4" s="21" t="s">
        <v>7</v>
      </c>
      <c r="H4" s="21" t="s">
        <v>3</v>
      </c>
      <c r="I4" s="21" t="s">
        <v>6</v>
      </c>
      <c r="J4" s="22" t="s">
        <v>9</v>
      </c>
    </row>
    <row r="5" spans="1:14" x14ac:dyDescent="0.35">
      <c r="A5" s="5">
        <v>2015</v>
      </c>
      <c r="B5" s="6">
        <v>744984</v>
      </c>
      <c r="C5" s="6">
        <v>205218</v>
      </c>
      <c r="D5" s="6">
        <v>26822</v>
      </c>
      <c r="E5" s="6">
        <v>87035</v>
      </c>
      <c r="F5" s="6">
        <v>2884</v>
      </c>
      <c r="G5" s="6">
        <v>14652</v>
      </c>
      <c r="H5" s="6">
        <v>4450</v>
      </c>
      <c r="I5" s="6">
        <v>37289</v>
      </c>
      <c r="J5" s="7">
        <v>366633</v>
      </c>
    </row>
    <row r="6" spans="1:14" x14ac:dyDescent="0.35">
      <c r="A6" s="8">
        <v>2016</v>
      </c>
      <c r="B6" s="9">
        <v>784594</v>
      </c>
      <c r="C6" s="9">
        <v>257265</v>
      </c>
      <c r="D6" s="9">
        <v>29960</v>
      </c>
      <c r="E6" s="9">
        <v>89123</v>
      </c>
      <c r="F6" s="9">
        <v>1875</v>
      </c>
      <c r="G6" s="9">
        <v>14709</v>
      </c>
      <c r="H6" s="9">
        <v>2707</v>
      </c>
      <c r="I6" s="9">
        <v>21183</v>
      </c>
      <c r="J6" s="10">
        <v>367773</v>
      </c>
    </row>
    <row r="7" spans="1:14" x14ac:dyDescent="0.35">
      <c r="A7" s="8">
        <v>2017</v>
      </c>
      <c r="B7" s="11">
        <v>839924</v>
      </c>
      <c r="C7" s="11">
        <v>344019</v>
      </c>
      <c r="D7" s="11">
        <v>27548</v>
      </c>
      <c r="E7" s="11">
        <v>105719</v>
      </c>
      <c r="F7" s="11">
        <v>757</v>
      </c>
      <c r="G7" s="11">
        <v>1955</v>
      </c>
      <c r="H7" s="11">
        <v>1703</v>
      </c>
      <c r="I7" s="11">
        <v>14139</v>
      </c>
      <c r="J7" s="12">
        <v>344085</v>
      </c>
    </row>
    <row r="8" spans="1:14" x14ac:dyDescent="0.35">
      <c r="A8" s="8">
        <v>2018</v>
      </c>
      <c r="B8" s="11">
        <v>894418</v>
      </c>
      <c r="C8" s="11">
        <v>364263</v>
      </c>
      <c r="D8" s="11">
        <v>24968</v>
      </c>
      <c r="E8" s="11">
        <v>108401</v>
      </c>
      <c r="F8" s="11">
        <v>694</v>
      </c>
      <c r="G8" s="11">
        <v>1234</v>
      </c>
      <c r="H8" s="11">
        <v>1638</v>
      </c>
      <c r="I8" s="11">
        <v>9893</v>
      </c>
      <c r="J8" s="12">
        <v>383327</v>
      </c>
    </row>
    <row r="9" spans="1:14" x14ac:dyDescent="0.35">
      <c r="A9" s="8">
        <v>2019</v>
      </c>
      <c r="B9" s="11">
        <v>915577</v>
      </c>
      <c r="C9" s="11">
        <v>347138</v>
      </c>
      <c r="D9" s="11">
        <v>21242</v>
      </c>
      <c r="E9" s="11">
        <v>102514</v>
      </c>
      <c r="F9" s="11">
        <v>763</v>
      </c>
      <c r="G9" s="11">
        <v>845</v>
      </c>
      <c r="H9" s="11">
        <v>1409</v>
      </c>
      <c r="I9" s="11">
        <v>13141</v>
      </c>
      <c r="J9" s="12">
        <v>428524</v>
      </c>
    </row>
    <row r="10" spans="1:14" x14ac:dyDescent="0.35">
      <c r="A10" s="8">
        <v>2020</v>
      </c>
      <c r="B10" s="11">
        <v>1005941</v>
      </c>
      <c r="C10" s="11">
        <v>450180</v>
      </c>
      <c r="D10" s="11">
        <v>17829</v>
      </c>
      <c r="E10" s="11">
        <v>100012</v>
      </c>
      <c r="F10" s="11">
        <v>932</v>
      </c>
      <c r="G10" s="11">
        <v>758</v>
      </c>
      <c r="H10" s="11">
        <v>1145</v>
      </c>
      <c r="I10" s="11">
        <v>11443</v>
      </c>
      <c r="J10" s="12">
        <v>421988</v>
      </c>
    </row>
    <row r="11" spans="1:14" x14ac:dyDescent="0.35">
      <c r="A11" s="8">
        <v>2021</v>
      </c>
      <c r="B11" s="11">
        <v>1072863</v>
      </c>
      <c r="C11" s="11">
        <v>514373</v>
      </c>
      <c r="D11" s="11">
        <v>13074</v>
      </c>
      <c r="E11" s="11">
        <v>94954</v>
      </c>
      <c r="F11" s="11">
        <v>1028</v>
      </c>
      <c r="G11" s="11">
        <v>782</v>
      </c>
      <c r="H11" s="11">
        <v>990</v>
      </c>
      <c r="I11" s="11">
        <v>11717</v>
      </c>
      <c r="J11" s="12">
        <v>435945</v>
      </c>
    </row>
    <row r="12" spans="1:14" s="18" customFormat="1" x14ac:dyDescent="0.35">
      <c r="A12" s="8">
        <v>2022</v>
      </c>
      <c r="B12" s="11">
        <v>1161554</v>
      </c>
      <c r="C12" s="11">
        <v>566822</v>
      </c>
      <c r="D12" s="11">
        <v>24962</v>
      </c>
      <c r="E12" s="11">
        <f>86772+7889</f>
        <v>94661</v>
      </c>
      <c r="F12" s="11">
        <v>1279</v>
      </c>
      <c r="G12" s="11">
        <v>996</v>
      </c>
      <c r="H12" s="11">
        <v>1407</v>
      </c>
      <c r="I12" s="11">
        <v>16169</v>
      </c>
      <c r="J12" s="12">
        <v>455243</v>
      </c>
      <c r="M12" s="17"/>
      <c r="N12" s="17"/>
    </row>
    <row r="13" spans="1:14" s="18" customFormat="1" x14ac:dyDescent="0.35">
      <c r="A13" s="8">
        <v>2023</v>
      </c>
      <c r="B13" s="11">
        <v>1251602</v>
      </c>
      <c r="C13" s="11">
        <v>560323</v>
      </c>
      <c r="D13" s="11">
        <v>36053</v>
      </c>
      <c r="E13" s="11">
        <f>92185+8265</f>
        <v>100450</v>
      </c>
      <c r="F13" s="11">
        <v>2107</v>
      </c>
      <c r="G13" s="11">
        <v>1385</v>
      </c>
      <c r="H13" s="11">
        <v>2146</v>
      </c>
      <c r="I13" s="11">
        <v>17862</v>
      </c>
      <c r="J13" s="12">
        <v>531276</v>
      </c>
      <c r="K13" s="19"/>
      <c r="M13" s="17"/>
      <c r="N13" s="17"/>
    </row>
    <row r="14" spans="1:14" s="18" customFormat="1" x14ac:dyDescent="0.35">
      <c r="A14" s="13">
        <v>2024</v>
      </c>
      <c r="B14" s="14">
        <v>1312821</v>
      </c>
      <c r="C14" s="14">
        <v>558285</v>
      </c>
      <c r="D14" s="14">
        <v>28328</v>
      </c>
      <c r="E14" s="14">
        <f>96022+8546</f>
        <v>104568</v>
      </c>
      <c r="F14" s="14">
        <v>2107</v>
      </c>
      <c r="G14" s="14">
        <v>1845</v>
      </c>
      <c r="H14" s="14">
        <v>2994</v>
      </c>
      <c r="I14" s="14">
        <v>25654</v>
      </c>
      <c r="J14" s="15">
        <v>589040</v>
      </c>
      <c r="M14" s="17"/>
      <c r="N14" s="17"/>
    </row>
    <row r="15" spans="1:14" s="18" customFormat="1" x14ac:dyDescent="0.35">
      <c r="A15" s="16">
        <v>45413</v>
      </c>
      <c r="B15" s="11">
        <v>1281174</v>
      </c>
      <c r="C15" s="11">
        <v>565120</v>
      </c>
      <c r="D15" s="11">
        <v>31601</v>
      </c>
      <c r="E15" s="11">
        <f>95115+8930</f>
        <v>104045</v>
      </c>
      <c r="F15" s="11">
        <v>1995</v>
      </c>
      <c r="G15" s="11">
        <v>2199</v>
      </c>
      <c r="H15" s="11">
        <v>2731</v>
      </c>
      <c r="I15" s="11">
        <v>22509</v>
      </c>
      <c r="J15" s="12">
        <v>550973</v>
      </c>
      <c r="M15" s="17"/>
      <c r="N15" s="17"/>
    </row>
    <row r="16" spans="1:14" s="18" customFormat="1" x14ac:dyDescent="0.35">
      <c r="A16" s="16">
        <v>45444</v>
      </c>
      <c r="B16" s="11">
        <v>1304168</v>
      </c>
      <c r="C16" s="11">
        <v>567251</v>
      </c>
      <c r="D16" s="11">
        <v>31832</v>
      </c>
      <c r="E16" s="11">
        <f>95697+8618</f>
        <v>104315</v>
      </c>
      <c r="F16" s="11">
        <v>2075</v>
      </c>
      <c r="G16" s="11">
        <v>1738</v>
      </c>
      <c r="H16" s="11">
        <v>2797</v>
      </c>
      <c r="I16" s="11">
        <v>23940</v>
      </c>
      <c r="J16" s="12">
        <v>570221</v>
      </c>
      <c r="M16" s="17"/>
      <c r="N16" s="17"/>
    </row>
    <row r="17" spans="1:14" s="18" customFormat="1" x14ac:dyDescent="0.35">
      <c r="A17" s="16">
        <v>45474</v>
      </c>
      <c r="B17" s="11">
        <v>1300678</v>
      </c>
      <c r="C17" s="11">
        <v>562441</v>
      </c>
      <c r="D17" s="11">
        <v>30500</v>
      </c>
      <c r="E17" s="11">
        <f>95642+8635</f>
        <v>104277</v>
      </c>
      <c r="F17" s="11">
        <v>2052</v>
      </c>
      <c r="G17" s="11">
        <v>1813</v>
      </c>
      <c r="H17" s="11">
        <v>2752</v>
      </c>
      <c r="I17" s="11">
        <v>23003</v>
      </c>
      <c r="J17" s="12">
        <v>573840</v>
      </c>
      <c r="M17" s="17"/>
      <c r="N17" s="17"/>
    </row>
    <row r="18" spans="1:14" s="18" customFormat="1" x14ac:dyDescent="0.35">
      <c r="A18" s="16">
        <v>45505</v>
      </c>
      <c r="B18" s="11">
        <v>1308694</v>
      </c>
      <c r="C18" s="11">
        <v>563159</v>
      </c>
      <c r="D18" s="11">
        <v>30871</v>
      </c>
      <c r="E18" s="11">
        <f>95719+8346</f>
        <v>104065</v>
      </c>
      <c r="F18" s="11">
        <v>2030</v>
      </c>
      <c r="G18" s="11">
        <v>1847</v>
      </c>
      <c r="H18" s="11">
        <v>2801</v>
      </c>
      <c r="I18" s="11">
        <v>25099</v>
      </c>
      <c r="J18" s="12">
        <v>578822</v>
      </c>
      <c r="M18" s="17"/>
      <c r="N18" s="17"/>
    </row>
    <row r="19" spans="1:14" s="18" customFormat="1" x14ac:dyDescent="0.35">
      <c r="A19" s="16">
        <v>45536</v>
      </c>
      <c r="B19" s="11">
        <v>1322407</v>
      </c>
      <c r="C19" s="11">
        <v>563956</v>
      </c>
      <c r="D19" s="11">
        <v>30787</v>
      </c>
      <c r="E19" s="11">
        <f>95876+8391</f>
        <v>104267</v>
      </c>
      <c r="F19" s="11">
        <v>2043</v>
      </c>
      <c r="G19" s="11">
        <v>1808</v>
      </c>
      <c r="H19" s="11">
        <v>2855</v>
      </c>
      <c r="I19" s="11">
        <v>25894</v>
      </c>
      <c r="J19" s="12">
        <v>590797</v>
      </c>
      <c r="M19" s="17"/>
      <c r="N19" s="17"/>
    </row>
    <row r="20" spans="1:14" s="18" customFormat="1" x14ac:dyDescent="0.35">
      <c r="A20" s="16">
        <v>45566</v>
      </c>
      <c r="B20" s="11">
        <v>1313167</v>
      </c>
      <c r="C20" s="11">
        <v>557908</v>
      </c>
      <c r="D20" s="11">
        <v>26473</v>
      </c>
      <c r="E20" s="11">
        <f>95497+8645</f>
        <v>104142</v>
      </c>
      <c r="F20" s="11">
        <v>2072</v>
      </c>
      <c r="G20" s="11">
        <v>1916</v>
      </c>
      <c r="H20" s="11">
        <v>2815</v>
      </c>
      <c r="I20" s="11">
        <v>25205</v>
      </c>
      <c r="J20" s="12">
        <v>592637</v>
      </c>
      <c r="M20" s="17"/>
      <c r="N20" s="17"/>
    </row>
    <row r="21" spans="1:14" s="18" customFormat="1" x14ac:dyDescent="0.35">
      <c r="A21" s="16">
        <v>45597</v>
      </c>
      <c r="B21" s="11">
        <v>1310374</v>
      </c>
      <c r="C21" s="11">
        <v>556517</v>
      </c>
      <c r="D21" s="11">
        <v>26407</v>
      </c>
      <c r="E21" s="11">
        <f>94977+8323</f>
        <v>103300</v>
      </c>
      <c r="F21" s="11">
        <v>2062</v>
      </c>
      <c r="G21" s="11">
        <v>1934</v>
      </c>
      <c r="H21" s="11">
        <v>2920</v>
      </c>
      <c r="I21" s="11">
        <v>25348</v>
      </c>
      <c r="J21" s="12">
        <v>591887</v>
      </c>
      <c r="M21" s="17"/>
      <c r="N21" s="17"/>
    </row>
    <row r="22" spans="1:14" s="18" customFormat="1" ht="13.5" thickBot="1" x14ac:dyDescent="0.4">
      <c r="A22" s="23">
        <v>45627</v>
      </c>
      <c r="B22" s="24">
        <v>1312821</v>
      </c>
      <c r="C22" s="24">
        <v>558285</v>
      </c>
      <c r="D22" s="24">
        <v>28328</v>
      </c>
      <c r="E22" s="24">
        <f>96022+8546</f>
        <v>104568</v>
      </c>
      <c r="F22" s="24">
        <v>2107</v>
      </c>
      <c r="G22" s="24">
        <v>1845</v>
      </c>
      <c r="H22" s="24">
        <v>2994</v>
      </c>
      <c r="I22" s="24">
        <v>25654</v>
      </c>
      <c r="J22" s="25">
        <v>589040</v>
      </c>
      <c r="M22" s="17"/>
      <c r="N22" s="17"/>
    </row>
    <row r="23" spans="1:14" s="18" customFormat="1" x14ac:dyDescent="0.35">
      <c r="A23" s="16">
        <v>45658</v>
      </c>
      <c r="B23" s="11">
        <v>1320436</v>
      </c>
      <c r="C23" s="11">
        <v>553687</v>
      </c>
      <c r="D23" s="11">
        <v>27323</v>
      </c>
      <c r="E23" s="11">
        <f>95790+8285</f>
        <v>104075</v>
      </c>
      <c r="F23" s="11">
        <v>2159</v>
      </c>
      <c r="G23" s="11">
        <v>1818</v>
      </c>
      <c r="H23" s="11">
        <v>3036</v>
      </c>
      <c r="I23" s="11">
        <v>25159</v>
      </c>
      <c r="J23" s="12">
        <v>603179</v>
      </c>
      <c r="M23" s="17"/>
      <c r="N23" s="17"/>
    </row>
    <row r="24" spans="1:14" s="18" customFormat="1" x14ac:dyDescent="0.35">
      <c r="A24" s="16">
        <v>45689</v>
      </c>
      <c r="B24" s="11">
        <v>1335284</v>
      </c>
      <c r="C24" s="11">
        <v>556163</v>
      </c>
      <c r="D24" s="11">
        <v>27859</v>
      </c>
      <c r="E24" s="11">
        <f>96414+8341</f>
        <v>104755</v>
      </c>
      <c r="F24" s="11">
        <v>2104</v>
      </c>
      <c r="G24" s="11">
        <v>1871</v>
      </c>
      <c r="H24" s="11">
        <v>3085</v>
      </c>
      <c r="I24" s="11">
        <v>26531</v>
      </c>
      <c r="J24" s="12">
        <v>612918</v>
      </c>
      <c r="M24" s="17"/>
      <c r="N24" s="17"/>
    </row>
    <row r="25" spans="1:14" s="18" customFormat="1" x14ac:dyDescent="0.35">
      <c r="A25" s="16">
        <v>45717</v>
      </c>
      <c r="B25" s="11">
        <v>1356020</v>
      </c>
      <c r="C25" s="11">
        <v>563660</v>
      </c>
      <c r="D25" s="11">
        <v>29176</v>
      </c>
      <c r="E25" s="11">
        <f>97404+8391</f>
        <v>105795</v>
      </c>
      <c r="F25" s="11">
        <v>2177</v>
      </c>
      <c r="G25" s="11">
        <v>1879</v>
      </c>
      <c r="H25" s="11">
        <v>3166</v>
      </c>
      <c r="I25" s="11">
        <v>27157</v>
      </c>
      <c r="J25" s="12">
        <v>623010</v>
      </c>
      <c r="M25" s="17"/>
      <c r="N25" s="17"/>
    </row>
    <row r="26" spans="1:14" s="18" customFormat="1" x14ac:dyDescent="0.35">
      <c r="A26" s="16">
        <v>45748</v>
      </c>
      <c r="B26" s="11">
        <v>1350290</v>
      </c>
      <c r="C26" s="11">
        <v>555120</v>
      </c>
      <c r="D26" s="11">
        <v>26654</v>
      </c>
      <c r="E26" s="11">
        <f>96388+8123</f>
        <v>104511</v>
      </c>
      <c r="F26" s="11">
        <v>1918</v>
      </c>
      <c r="G26" s="11">
        <v>1936</v>
      </c>
      <c r="H26" s="11">
        <v>3130</v>
      </c>
      <c r="I26" s="11">
        <v>26213</v>
      </c>
      <c r="J26" s="12">
        <v>630807</v>
      </c>
      <c r="M26" s="17"/>
      <c r="N26" s="17"/>
    </row>
    <row r="27" spans="1:14" s="18" customFormat="1" x14ac:dyDescent="0.35">
      <c r="A27" s="16">
        <v>45778</v>
      </c>
      <c r="B27" s="11">
        <v>1344241</v>
      </c>
      <c r="C27" s="11">
        <v>550956</v>
      </c>
      <c r="D27" s="11">
        <v>25303</v>
      </c>
      <c r="E27" s="11">
        <f>96335+7954</f>
        <v>104289</v>
      </c>
      <c r="F27" s="11">
        <v>1649</v>
      </c>
      <c r="G27" s="11">
        <v>2072</v>
      </c>
      <c r="H27" s="11">
        <v>3023</v>
      </c>
      <c r="I27" s="11">
        <v>25684</v>
      </c>
      <c r="J27" s="12">
        <v>631266</v>
      </c>
      <c r="M27" s="17"/>
      <c r="N27" s="17"/>
    </row>
    <row r="28" spans="1:14" s="18" customFormat="1" x14ac:dyDescent="0.35">
      <c r="A28" s="16">
        <v>45809</v>
      </c>
      <c r="B28" s="11">
        <v>1368955</v>
      </c>
      <c r="C28" s="11">
        <v>550088</v>
      </c>
      <c r="D28" s="11">
        <v>26869</v>
      </c>
      <c r="E28" s="11">
        <f>97495+8100</f>
        <v>105595</v>
      </c>
      <c r="F28" s="11">
        <v>1713</v>
      </c>
      <c r="G28" s="11">
        <v>1912</v>
      </c>
      <c r="H28" s="11">
        <v>3104</v>
      </c>
      <c r="I28" s="11">
        <v>27999</v>
      </c>
      <c r="J28" s="12">
        <v>651675</v>
      </c>
      <c r="M28" s="17"/>
      <c r="N28" s="17"/>
    </row>
    <row r="29" spans="1:14" s="18" customFormat="1" x14ac:dyDescent="0.35">
      <c r="A29" s="16">
        <v>45839</v>
      </c>
      <c r="B29" s="11">
        <v>1359096</v>
      </c>
      <c r="C29" s="11">
        <v>539763</v>
      </c>
      <c r="D29" s="11">
        <v>26231</v>
      </c>
      <c r="E29" s="11">
        <v>102537</v>
      </c>
      <c r="F29" s="11">
        <v>1710</v>
      </c>
      <c r="G29" s="11">
        <v>1801</v>
      </c>
      <c r="H29" s="11">
        <v>3077</v>
      </c>
      <c r="I29" s="11">
        <v>27445</v>
      </c>
      <c r="J29" s="12">
        <v>656546</v>
      </c>
      <c r="M29" s="17"/>
      <c r="N29" s="17"/>
    </row>
    <row r="30" spans="1:14" s="18" customFormat="1" x14ac:dyDescent="0.35">
      <c r="A30" s="16">
        <v>45870</v>
      </c>
      <c r="B30" s="11">
        <v>1364084</v>
      </c>
      <c r="C30" s="11">
        <v>540552</v>
      </c>
      <c r="D30" s="11">
        <v>26660</v>
      </c>
      <c r="E30" s="11">
        <v>102946</v>
      </c>
      <c r="F30" s="11">
        <v>1721</v>
      </c>
      <c r="G30" s="11">
        <v>1928</v>
      </c>
      <c r="H30" s="11">
        <v>3153</v>
      </c>
      <c r="I30" s="11">
        <v>28900</v>
      </c>
      <c r="J30" s="12">
        <v>658223</v>
      </c>
      <c r="M30" s="17"/>
      <c r="N30" s="17"/>
    </row>
    <row r="31" spans="1:14" s="18" customFormat="1" x14ac:dyDescent="0.35">
      <c r="A31" s="16">
        <v>45901</v>
      </c>
      <c r="B31" s="11">
        <v>1376159</v>
      </c>
      <c r="C31" s="11">
        <v>544540</v>
      </c>
      <c r="D31" s="11">
        <v>27333</v>
      </c>
      <c r="E31" s="11">
        <v>103567</v>
      </c>
      <c r="F31" s="11">
        <v>1681</v>
      </c>
      <c r="G31" s="11">
        <v>1996</v>
      </c>
      <c r="H31" s="11">
        <v>3232</v>
      </c>
      <c r="I31" s="11">
        <v>29409</v>
      </c>
      <c r="J31" s="12">
        <v>664414</v>
      </c>
      <c r="M31" s="17"/>
      <c r="N31" s="17"/>
    </row>
    <row r="32" spans="1:14" s="18" customFormat="1" x14ac:dyDescent="0.35">
      <c r="A32" s="16">
        <v>45931</v>
      </c>
      <c r="B32" s="11">
        <v>1359566</v>
      </c>
      <c r="C32" s="11">
        <v>531175</v>
      </c>
      <c r="D32" s="11">
        <v>24699</v>
      </c>
      <c r="E32" s="11">
        <v>103230</v>
      </c>
      <c r="F32" s="11">
        <v>1636</v>
      </c>
      <c r="G32" s="11">
        <v>1959</v>
      </c>
      <c r="H32" s="11">
        <v>3189</v>
      </c>
      <c r="I32" s="11">
        <v>28776</v>
      </c>
      <c r="J32" s="12">
        <v>664901</v>
      </c>
      <c r="M32" s="17"/>
      <c r="N32" s="17"/>
    </row>
    <row r="33" spans="1:15" s="18" customFormat="1" x14ac:dyDescent="0.35">
      <c r="A33" s="16">
        <v>45962</v>
      </c>
      <c r="B33" s="11">
        <v>1370297</v>
      </c>
      <c r="C33" s="11">
        <v>531538</v>
      </c>
      <c r="D33" s="11">
        <v>25689</v>
      </c>
      <c r="E33" s="11">
        <v>101253</v>
      </c>
      <c r="F33" s="11">
        <v>1690</v>
      </c>
      <c r="G33" s="11">
        <v>1930</v>
      </c>
      <c r="H33" s="11">
        <v>3279</v>
      </c>
      <c r="I33" s="11">
        <v>30017</v>
      </c>
      <c r="J33" s="12">
        <v>674901</v>
      </c>
      <c r="M33" s="17"/>
      <c r="N33" s="17"/>
    </row>
    <row r="34" spans="1:15" s="18" customFormat="1" ht="13.5" thickBot="1" x14ac:dyDescent="0.4">
      <c r="A34" s="23">
        <v>45992</v>
      </c>
      <c r="B34" s="24">
        <v>1373657</v>
      </c>
      <c r="C34" s="24">
        <v>536861</v>
      </c>
      <c r="D34" s="24">
        <v>26408</v>
      </c>
      <c r="E34" s="24">
        <v>103868</v>
      </c>
      <c r="F34" s="24">
        <v>1674</v>
      </c>
      <c r="G34" s="24">
        <v>1971</v>
      </c>
      <c r="H34" s="24">
        <v>3305</v>
      </c>
      <c r="I34" s="24">
        <v>29968</v>
      </c>
      <c r="J34" s="25">
        <v>669603</v>
      </c>
      <c r="M34" s="17"/>
      <c r="N34" s="17"/>
    </row>
    <row r="35" spans="1:15" x14ac:dyDescent="0.35">
      <c r="A35" s="32" t="s">
        <v>19</v>
      </c>
      <c r="B35" s="33"/>
      <c r="C35" s="33"/>
      <c r="D35" s="33"/>
      <c r="E35" s="33"/>
      <c r="F35" s="33"/>
      <c r="G35" s="33"/>
      <c r="H35" s="33"/>
      <c r="I35" s="33"/>
      <c r="J35" s="34"/>
      <c r="O35" s="18"/>
    </row>
    <row r="36" spans="1:15" x14ac:dyDescent="0.35">
      <c r="A36" s="35" t="s">
        <v>22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5" x14ac:dyDescent="0.35">
      <c r="A37" s="17" t="s">
        <v>20</v>
      </c>
      <c r="B37" s="11"/>
      <c r="C37" s="11"/>
      <c r="D37" s="11"/>
      <c r="E37" s="11"/>
      <c r="F37" s="11"/>
      <c r="G37" s="11"/>
      <c r="H37" s="11"/>
      <c r="I37" s="11"/>
      <c r="J37" s="11"/>
    </row>
    <row r="39" spans="1:15" ht="13.5" x14ac:dyDescent="0.35">
      <c r="E39"/>
    </row>
  </sheetData>
  <mergeCells count="4">
    <mergeCell ref="A1:J1"/>
    <mergeCell ref="A2:J2"/>
    <mergeCell ref="A35:J35"/>
    <mergeCell ref="A36:J36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Página &amp;P de &amp;F</oddHeader>
    <oddFooter>&amp;L&amp;"Noto Sans"&amp;10&amp;K000000&amp;"Noto Sans"&amp;10&amp;K000000_x000D_&amp;1#&amp;"Calibri"&amp;10&amp;K000000 Sensitivity: C2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96108770-2E89-4C8C-B0E6-84D46B98293D}">
  <ds:schemaRefs>
    <ds:schemaRef ds:uri="http://purl.org/dc/terms/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698E29-8462-4FA2-B0A8-FE29B86C1E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9E9BA3-782A-4C3C-9846-AABE97A73E9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EC6D101-B638-4975-8EC7-6C70B075B67E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TABLA 12-02 Prop. Bonos Oblig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Garrido Domingo</dc:creator>
  <cp:lastModifiedBy>Algarte Martinez, Gonzalo Ruben</cp:lastModifiedBy>
  <cp:lastPrinted>2013-04-12T11:49:27Z</cp:lastPrinted>
  <dcterms:created xsi:type="dcterms:W3CDTF">2008-08-21T11:07:29Z</dcterms:created>
  <dcterms:modified xsi:type="dcterms:W3CDTF">2026-03-09T14:02:53Z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0x010100E62BD347C3BE934F81DF9A8D015F81A8</vt:lpwstr>
  </property>
  <property fmtid="{D5CDD505-2E9C-101B-9397-08002B2CF9AE}" pid="3" name="MSIP_Label_4da52270-6ed3-4abe-ba7c-b9255dadcdf9_Enabled">
    <vt:lpwstr>true</vt:lpwstr>
  </property>
  <property fmtid="{D5CDD505-2E9C-101B-9397-08002B2CF9AE}" pid="4" name="MSIP_Label_4da52270-6ed3-4abe-ba7c-b9255dadcdf9_SetDate">
    <vt:lpwstr>2024-10-07T09:08:57Z</vt:lpwstr>
  </property>
  <property fmtid="{D5CDD505-2E9C-101B-9397-08002B2CF9AE}" pid="5" name="MSIP_Label_4da52270-6ed3-4abe-ba7c-b9255dadcdf9_Method">
    <vt:lpwstr>Standard</vt:lpwstr>
  </property>
  <property fmtid="{D5CDD505-2E9C-101B-9397-08002B2CF9AE}" pid="6" name="MSIP_Label_4da52270-6ed3-4abe-ba7c-b9255dadcdf9_Name">
    <vt:lpwstr>4da52270-6ed3-4abe-ba7c-b9255dadcdf9</vt:lpwstr>
  </property>
  <property fmtid="{D5CDD505-2E9C-101B-9397-08002B2CF9AE}" pid="7" name="MSIP_Label_4da52270-6ed3-4abe-ba7c-b9255dadcdf9_SiteId">
    <vt:lpwstr>46e04f2b-093e-4ad0-a99f-0331aa506e12</vt:lpwstr>
  </property>
  <property fmtid="{D5CDD505-2E9C-101B-9397-08002B2CF9AE}" pid="8" name="MSIP_Label_4da52270-6ed3-4abe-ba7c-b9255dadcdf9_ActionId">
    <vt:lpwstr>4cd84d87-3e91-40d3-be47-08044deed4fd</vt:lpwstr>
  </property>
  <property fmtid="{D5CDD505-2E9C-101B-9397-08002B2CF9AE}" pid="9" name="MSIP_Label_4da52270-6ed3-4abe-ba7c-b9255dadcdf9_ContentBits">
    <vt:lpwstr>2</vt:lpwstr>
  </property>
  <property fmtid="{D5CDD505-2E9C-101B-9397-08002B2CF9AE}" pid="10" name="MediaServiceImageTags">
    <vt:lpwstr/>
  </property>
</Properties>
</file>