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24226"/>
  <xr:revisionPtr revIDLastSave="0" documentId="13_ncr:1_{A1CC54DD-EC0A-4331-B114-B416C6321C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S Consolidado" sheetId="4" r:id="rId1"/>
    <sheet name="PL Consolidado" sheetId="3" r:id="rId2"/>
    <sheet name="BS Individual" sheetId="2" r:id="rId3"/>
    <sheet name="PL Individual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" l="1"/>
  <c r="F27" i="2" s="1"/>
  <c r="E34" i="2"/>
  <c r="F34" i="2" s="1"/>
  <c r="E39" i="2"/>
  <c r="F39" i="2" s="1"/>
  <c r="F42" i="2"/>
  <c r="F41" i="2"/>
  <c r="F36" i="2"/>
  <c r="E25" i="2"/>
  <c r="E14" i="2"/>
  <c r="E23" i="2" s="1"/>
  <c r="E6" i="2"/>
  <c r="D18" i="2"/>
  <c r="D17" i="2"/>
  <c r="D16" i="2"/>
  <c r="D10" i="2"/>
  <c r="D9" i="2"/>
  <c r="F11" i="2" l="1"/>
  <c r="F16" i="2"/>
  <c r="F14" i="2"/>
  <c r="F10" i="2"/>
  <c r="F17" i="2"/>
  <c r="F9" i="2"/>
  <c r="F6" i="2"/>
</calcChain>
</file>

<file path=xl/sharedStrings.xml><?xml version="1.0" encoding="utf-8"?>
<sst xmlns="http://schemas.openxmlformats.org/spreadsheetml/2006/main" count="130" uniqueCount="67">
  <si>
    <t xml:space="preserve">Importe neto de la cifra de negocio </t>
  </si>
  <si>
    <t>Otros ingresos de explotación</t>
  </si>
  <si>
    <t>Aprovisionamientos</t>
  </si>
  <si>
    <t>MARGEN BRUTO</t>
  </si>
  <si>
    <t>Gastos de personal</t>
  </si>
  <si>
    <t>Otros gastos de explotación</t>
  </si>
  <si>
    <t>Amortización del inmovilizado</t>
  </si>
  <si>
    <t>Deterioro y resultado por enajenaciones del inmovilizado</t>
  </si>
  <si>
    <t>Variación de las provisiones de tráfico</t>
  </si>
  <si>
    <t>Deterioro de Existencias</t>
  </si>
  <si>
    <t>RESULTADO DE EXPLOTACIÓN</t>
  </si>
  <si>
    <t>Resultado Financiero</t>
  </si>
  <si>
    <t>Ingresos financieros</t>
  </si>
  <si>
    <t>Gastos financieros</t>
  </si>
  <si>
    <t>Variación de valor razonable en instrumentos financieros</t>
  </si>
  <si>
    <t>Diferencias de cambio</t>
  </si>
  <si>
    <t>Resultados excepcionales</t>
  </si>
  <si>
    <t>RESULTADO ANTES DE IMPUESTOS</t>
  </si>
  <si>
    <t>Impuesto sobre beneficios</t>
  </si>
  <si>
    <t>RESULTADO DEL EJERCICIO</t>
  </si>
  <si>
    <t>Operaciones Discontinuadas</t>
  </si>
  <si>
    <t>EBITDA</t>
  </si>
  <si>
    <t>%</t>
  </si>
  <si>
    <t>ACTIVO SOC. INDIVIDUAL (en miles de euros)</t>
  </si>
  <si>
    <t>ACTIVO NO CORRIENTE</t>
  </si>
  <si>
    <t xml:space="preserve">Inmovilizado intangible </t>
  </si>
  <si>
    <t xml:space="preserve">Inmovilizado material </t>
  </si>
  <si>
    <t>Inversiones en empresas del grupo</t>
  </si>
  <si>
    <t>Inversiones financieras a largo plazo</t>
  </si>
  <si>
    <t>Activos por impuesto diferido</t>
  </si>
  <si>
    <t xml:space="preserve">ACTIVO CORRIENTE </t>
  </si>
  <si>
    <t>Activos no corrientes mantenidos para la venta</t>
  </si>
  <si>
    <t xml:space="preserve">Existencias </t>
  </si>
  <si>
    <t xml:space="preserve">Deudores comerciales y otras cuentas a cobrar </t>
  </si>
  <si>
    <t xml:space="preserve">Inversiones financieras a corto plazo </t>
  </si>
  <si>
    <t xml:space="preserve">Periodificaciones a corto plazo </t>
  </si>
  <si>
    <t xml:space="preserve">Efectivo y otros activos líquidos equivalentes </t>
  </si>
  <si>
    <t xml:space="preserve">TOTAL ACTIVO </t>
  </si>
  <si>
    <t>PASIVO SOC. INDIVIDUAL (en miles de euros)</t>
  </si>
  <si>
    <t>PATRIMONIO NETO</t>
  </si>
  <si>
    <t xml:space="preserve">     Capital</t>
  </si>
  <si>
    <t xml:space="preserve">     Prima de emisión</t>
  </si>
  <si>
    <t xml:space="preserve">     Reservas</t>
  </si>
  <si>
    <t xml:space="preserve">     Acciones y Participaciones en patrimonio propias</t>
  </si>
  <si>
    <t xml:space="preserve">     Resultado del ejercicio</t>
  </si>
  <si>
    <t xml:space="preserve">PASIVO NO CORRIENTE </t>
  </si>
  <si>
    <t xml:space="preserve">Deudas a largo plazo  </t>
  </si>
  <si>
    <t xml:space="preserve">Pasivos por impuesto diferido </t>
  </si>
  <si>
    <t>PASIVO CORRIENTE</t>
  </si>
  <si>
    <t xml:space="preserve">Deudas a corto plazo </t>
  </si>
  <si>
    <t xml:space="preserve">Acreedores comerciales y otras cuentas a pagar </t>
  </si>
  <si>
    <t>TOTAL PATRIMONIO NETO Y PASIVO</t>
  </si>
  <si>
    <t>Trabajos realizados por el grupo para su activo</t>
  </si>
  <si>
    <t>ACTIVO CONSOLIDADO (en miles de euros)</t>
  </si>
  <si>
    <t>PASIVO CONSOLIDADO (en miles de euros)</t>
  </si>
  <si>
    <t xml:space="preserve">Fondos propios </t>
  </si>
  <si>
    <t xml:space="preserve">     Reservas en Sociedades Consolidadas</t>
  </si>
  <si>
    <t xml:space="preserve">     Resultado del ejercicio atribuido a la Sociedad Dominante</t>
  </si>
  <si>
    <t>Ajustes por cambios de valor</t>
  </si>
  <si>
    <t>Socios externos</t>
  </si>
  <si>
    <t>Provisiones a largo plazo</t>
  </si>
  <si>
    <t>CUENTA DE PÉRDIDAS Y GANACIAS SOC. INDIVIDUAL
  (en miles de euros)</t>
  </si>
  <si>
    <t>Deterioro de participaciones emp grupo</t>
  </si>
  <si>
    <t>CUENTA DE PÉRDIDAS Y GANACIAS CONSOLIDADA
  (en miles de euros)</t>
  </si>
  <si>
    <t>Subvenciones imputadas al resultado del ejercicio</t>
  </si>
  <si>
    <t>Resultado por la pérdida de control de filiales</t>
  </si>
  <si>
    <t>Var.%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</si>
</sst>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0_ ;\-0\ "/>
    <numFmt numFmtId="167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 Narrow"/>
      <family val="2"/>
    </font>
    <font>
      <sz val="11"/>
      <color theme="1"/>
      <name val="Myriad Pro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14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166" fontId="3" fillId="2" borderId="0" xfId="2" applyNumberFormat="1" applyFont="1" applyFill="1" applyBorder="1" applyAlignment="1">
      <alignment horizontal="left" vertical="center" wrapText="1"/>
    </xf>
    <xf numFmtId="0" fontId="5" fillId="3" borderId="0" xfId="3" applyFont="1" applyFill="1"/>
    <xf numFmtId="0" fontId="6" fillId="3" borderId="0" xfId="3" applyFont="1" applyFill="1"/>
    <xf numFmtId="0" fontId="5" fillId="3" borderId="1" xfId="3" applyFont="1" applyFill="1" applyBorder="1"/>
    <xf numFmtId="0" fontId="7" fillId="3" borderId="0" xfId="3" applyFont="1" applyFill="1"/>
    <xf numFmtId="9" fontId="7" fillId="3" borderId="0" xfId="4" applyFont="1" applyFill="1"/>
    <xf numFmtId="14" fontId="3" fillId="2" borderId="0" xfId="2" applyNumberFormat="1" applyFont="1" applyFill="1" applyBorder="1" applyAlignment="1">
      <alignment horizontal="center" vertical="center" wrapText="1"/>
    </xf>
    <xf numFmtId="166" fontId="3" fillId="2" borderId="0" xfId="2" applyNumberFormat="1" applyFont="1" applyFill="1" applyBorder="1" applyAlignment="1">
      <alignment horizontal="center" vertical="center" wrapText="1"/>
    </xf>
    <xf numFmtId="3" fontId="5" fillId="3" borderId="0" xfId="4" applyNumberFormat="1" applyFont="1" applyFill="1"/>
    <xf numFmtId="9" fontId="5" fillId="3" borderId="0" xfId="4" applyFont="1" applyFill="1"/>
    <xf numFmtId="3" fontId="6" fillId="3" borderId="0" xfId="0" applyNumberFormat="1" applyFont="1" applyFill="1"/>
    <xf numFmtId="3" fontId="6" fillId="3" borderId="0" xfId="4" applyNumberFormat="1" applyFont="1" applyFill="1"/>
    <xf numFmtId="9" fontId="6" fillId="3" borderId="0" xfId="4" applyFont="1" applyFill="1"/>
    <xf numFmtId="3" fontId="5" fillId="3" borderId="1" xfId="3" applyNumberFormat="1" applyFont="1" applyFill="1" applyBorder="1"/>
    <xf numFmtId="9" fontId="5" fillId="0" borderId="1" xfId="4" applyNumberFormat="1" applyFont="1" applyFill="1" applyBorder="1"/>
    <xf numFmtId="9" fontId="5" fillId="3" borderId="1" xfId="4" applyFont="1" applyFill="1" applyBorder="1"/>
    <xf numFmtId="3" fontId="5" fillId="3" borderId="0" xfId="3" applyNumberFormat="1" applyFont="1" applyFill="1"/>
    <xf numFmtId="3" fontId="7" fillId="3" borderId="0" xfId="3" applyNumberFormat="1" applyFont="1" applyFill="1"/>
    <xf numFmtId="3" fontId="7" fillId="3" borderId="0" xfId="4" applyNumberFormat="1" applyFont="1" applyFill="1"/>
    <xf numFmtId="3" fontId="6" fillId="3" borderId="0" xfId="3" applyNumberFormat="1" applyFont="1" applyFill="1"/>
    <xf numFmtId="3" fontId="5" fillId="0" borderId="1" xfId="3" applyNumberFormat="1" applyFont="1" applyFill="1" applyBorder="1"/>
    <xf numFmtId="167" fontId="5" fillId="3" borderId="1" xfId="4" applyNumberFormat="1" applyFont="1" applyFill="1" applyBorder="1"/>
    <xf numFmtId="166" fontId="8" fillId="2" borderId="0" xfId="2" applyNumberFormat="1" applyFont="1" applyFill="1" applyBorder="1" applyAlignment="1">
      <alignment horizontal="left" vertical="center" wrapText="1"/>
    </xf>
    <xf numFmtId="0" fontId="9" fillId="3" borderId="0" xfId="3" applyFont="1" applyFill="1"/>
    <xf numFmtId="0" fontId="10" fillId="3" borderId="1" xfId="3" applyFont="1" applyFill="1" applyBorder="1"/>
    <xf numFmtId="0" fontId="10" fillId="3" borderId="0" xfId="3" applyFont="1" applyFill="1" applyBorder="1"/>
    <xf numFmtId="0" fontId="11" fillId="3" borderId="0" xfId="3" applyFont="1" applyFill="1"/>
    <xf numFmtId="0" fontId="11" fillId="0" borderId="0" xfId="3" applyFont="1" applyFill="1"/>
    <xf numFmtId="0" fontId="11" fillId="3" borderId="0" xfId="3" applyFont="1" applyFill="1" applyBorder="1"/>
    <xf numFmtId="0" fontId="10" fillId="4" borderId="2" xfId="3" applyFont="1" applyFill="1" applyBorder="1"/>
    <xf numFmtId="0" fontId="12" fillId="3" borderId="0" xfId="3" applyFont="1" applyFill="1"/>
    <xf numFmtId="14" fontId="13" fillId="2" borderId="0" xfId="2" applyNumberFormat="1" applyFont="1" applyFill="1" applyBorder="1" applyAlignment="1">
      <alignment horizontal="center" vertical="center" wrapText="1"/>
    </xf>
    <xf numFmtId="166" fontId="13" fillId="2" borderId="0" xfId="2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3" fontId="10" fillId="3" borderId="1" xfId="0" applyNumberFormat="1" applyFont="1" applyFill="1" applyBorder="1"/>
    <xf numFmtId="9" fontId="10" fillId="3" borderId="1" xfId="4" applyNumberFormat="1" applyFont="1" applyFill="1" applyBorder="1"/>
    <xf numFmtId="3" fontId="10" fillId="3" borderId="0" xfId="0" applyNumberFormat="1" applyFont="1" applyFill="1" applyBorder="1"/>
    <xf numFmtId="167" fontId="10" fillId="3" borderId="0" xfId="4" applyNumberFormat="1" applyFont="1" applyFill="1" applyBorder="1"/>
    <xf numFmtId="3" fontId="11" fillId="3" borderId="0" xfId="0" applyNumberFormat="1" applyFont="1" applyFill="1"/>
    <xf numFmtId="3" fontId="11" fillId="3" borderId="0" xfId="3" applyNumberFormat="1" applyFont="1" applyFill="1"/>
    <xf numFmtId="167" fontId="11" fillId="3" borderId="0" xfId="4" applyNumberFormat="1" applyFont="1" applyFill="1"/>
    <xf numFmtId="9" fontId="10" fillId="3" borderId="1" xfId="4" applyFont="1" applyFill="1" applyBorder="1"/>
    <xf numFmtId="9" fontId="10" fillId="3" borderId="0" xfId="4" applyFont="1" applyFill="1" applyBorder="1"/>
    <xf numFmtId="3" fontId="11" fillId="3" borderId="0" xfId="0" applyNumberFormat="1" applyFont="1" applyFill="1" applyBorder="1"/>
    <xf numFmtId="3" fontId="10" fillId="4" borderId="2" xfId="0" applyNumberFormat="1" applyFont="1" applyFill="1" applyBorder="1"/>
    <xf numFmtId="9" fontId="10" fillId="4" borderId="2" xfId="4" applyFont="1" applyFill="1" applyBorder="1"/>
    <xf numFmtId="3" fontId="9" fillId="3" borderId="0" xfId="0" applyNumberFormat="1" applyFont="1" applyFill="1"/>
    <xf numFmtId="3" fontId="9" fillId="3" borderId="0" xfId="3" applyNumberFormat="1" applyFont="1" applyFill="1"/>
    <xf numFmtId="3" fontId="12" fillId="3" borderId="0" xfId="0" applyNumberFormat="1" applyFont="1" applyFill="1"/>
    <xf numFmtId="3" fontId="12" fillId="3" borderId="0" xfId="3" applyNumberFormat="1" applyFont="1" applyFill="1"/>
    <xf numFmtId="167" fontId="11" fillId="3" borderId="0" xfId="4" applyNumberFormat="1" applyFont="1" applyFill="1" applyAlignment="1">
      <alignment horizontal="center"/>
    </xf>
    <xf numFmtId="166" fontId="8" fillId="2" borderId="3" xfId="2" applyNumberFormat="1" applyFont="1" applyFill="1" applyBorder="1" applyAlignment="1">
      <alignment horizontal="left" vertical="center" wrapText="1"/>
    </xf>
    <xf numFmtId="0" fontId="10" fillId="4" borderId="1" xfId="3" applyFont="1" applyFill="1" applyBorder="1"/>
    <xf numFmtId="14" fontId="13" fillId="2" borderId="3" xfId="2" applyNumberFormat="1" applyFont="1" applyFill="1" applyBorder="1" applyAlignment="1">
      <alignment horizontal="center" vertical="center" wrapText="1"/>
    </xf>
    <xf numFmtId="166" fontId="13" fillId="2" borderId="3" xfId="2" applyNumberFormat="1" applyFont="1" applyFill="1" applyBorder="1" applyAlignment="1">
      <alignment horizontal="center" vertical="center" wrapText="1"/>
    </xf>
    <xf numFmtId="9" fontId="11" fillId="3" borderId="0" xfId="1" applyFont="1" applyFill="1"/>
    <xf numFmtId="3" fontId="0" fillId="0" borderId="0" xfId="0" applyNumberFormat="1"/>
    <xf numFmtId="3" fontId="10" fillId="4" borderId="1" xfId="3" applyNumberFormat="1" applyFont="1" applyFill="1" applyBorder="1"/>
    <xf numFmtId="9" fontId="10" fillId="4" borderId="1" xfId="1" applyFont="1" applyFill="1" applyBorder="1"/>
    <xf numFmtId="3" fontId="11" fillId="3" borderId="0" xfId="1" applyNumberFormat="1" applyFont="1" applyFill="1"/>
    <xf numFmtId="3" fontId="11" fillId="0" borderId="0" xfId="0" applyNumberFormat="1" applyFont="1" applyFill="1"/>
    <xf numFmtId="0" fontId="6" fillId="3" borderId="0" xfId="3" applyFont="1" applyFill="1" applyBorder="1"/>
    <xf numFmtId="9" fontId="5" fillId="3" borderId="0" xfId="4" applyFont="1" applyFill="1" applyBorder="1"/>
    <xf numFmtId="9" fontId="5" fillId="3" borderId="4" xfId="4" applyFont="1" applyFill="1" applyBorder="1"/>
    <xf numFmtId="3" fontId="11" fillId="0" borderId="0" xfId="3" applyNumberFormat="1" applyFont="1" applyFill="1"/>
    <xf numFmtId="3" fontId="6" fillId="3" borderId="0" xfId="3" applyNumberFormat="1" applyFont="1" applyFill="1" applyBorder="1"/>
    <xf numFmtId="9" fontId="10" fillId="0" borderId="1" xfId="4" applyNumberFormat="1" applyFont="1" applyFill="1" applyBorder="1"/>
    <xf numFmtId="167" fontId="10" fillId="0" borderId="0" xfId="4" applyNumberFormat="1" applyFont="1" applyFill="1" applyBorder="1"/>
    <xf numFmtId="167" fontId="11" fillId="0" borderId="0" xfId="4" applyNumberFormat="1" applyFont="1" applyFill="1"/>
    <xf numFmtId="9" fontId="10" fillId="0" borderId="0" xfId="4" applyFont="1" applyFill="1" applyBorder="1"/>
    <xf numFmtId="167" fontId="11" fillId="0" borderId="0" xfId="1" applyNumberFormat="1" applyFont="1" applyFill="1"/>
    <xf numFmtId="3" fontId="5" fillId="3" borderId="0" xfId="3" applyNumberFormat="1" applyFont="1" applyFill="1" applyBorder="1"/>
    <xf numFmtId="3" fontId="11" fillId="0" borderId="0" xfId="1" applyNumberFormat="1" applyFont="1" applyFill="1"/>
  </cellXfs>
  <cellStyles count="11">
    <cellStyle name="Millares 2" xfId="2" xr:uid="{00000000-0005-0000-0000-000000000000}"/>
    <cellStyle name="Millares 2 2" xfId="9" xr:uid="{00000000-0005-0000-0000-000001000000}"/>
    <cellStyle name="Normal" xfId="0" builtinId="0"/>
    <cellStyle name="Normal 2" xfId="3" xr:uid="{00000000-0005-0000-0000-000003000000}"/>
    <cellStyle name="Normal 2 2" xfId="10" xr:uid="{00000000-0005-0000-0000-000004000000}"/>
    <cellStyle name="Normal 2 3" xfId="8" xr:uid="{00000000-0005-0000-0000-000005000000}"/>
    <cellStyle name="Normal 7" xfId="6" xr:uid="{00000000-0005-0000-0000-000006000000}"/>
    <cellStyle name="Porcentaje" xfId="1" builtinId="5"/>
    <cellStyle name="Porcentaje 2" xfId="4" xr:uid="{00000000-0005-0000-0000-000008000000}"/>
    <cellStyle name="Porcentaje 2 2" xfId="5" xr:uid="{00000000-0005-0000-0000-000009000000}"/>
    <cellStyle name="Porcentaje 4" xfId="7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47"/>
  <sheetViews>
    <sheetView showGridLines="0" tabSelected="1" workbookViewId="0">
      <selection activeCell="I11" sqref="I11"/>
    </sheetView>
  </sheetViews>
  <sheetFormatPr baseColWidth="10" defaultRowHeight="15"/>
  <cols>
    <col min="2" max="2" width="44" customWidth="1"/>
  </cols>
  <sheetData>
    <row r="4" spans="2:6" ht="16.5">
      <c r="B4" s="52" t="s">
        <v>53</v>
      </c>
      <c r="C4" s="54">
        <v>43100</v>
      </c>
      <c r="D4" s="55" t="s">
        <v>22</v>
      </c>
      <c r="E4" s="54">
        <v>43465</v>
      </c>
      <c r="F4" s="55" t="s">
        <v>22</v>
      </c>
    </row>
    <row r="5" spans="2:6" ht="16.5">
      <c r="B5" s="24"/>
    </row>
    <row r="6" spans="2:6">
      <c r="B6" s="25" t="s">
        <v>24</v>
      </c>
      <c r="C6" s="35">
        <v>7855.8046600000007</v>
      </c>
      <c r="D6" s="36">
        <v>0.24126336091233863</v>
      </c>
      <c r="E6" s="35">
        <v>6756.1171400000003</v>
      </c>
      <c r="F6" s="36">
        <v>0.28599535576062657</v>
      </c>
    </row>
    <row r="7" spans="2:6">
      <c r="B7" s="26"/>
    </row>
    <row r="8" spans="2:6">
      <c r="B8" s="27" t="s">
        <v>25</v>
      </c>
      <c r="C8" s="40">
        <v>2251.1895800000002</v>
      </c>
      <c r="D8" s="56">
        <v>6.9137356086147392E-2</v>
      </c>
      <c r="E8" s="40">
        <v>1420.5621999999998</v>
      </c>
      <c r="F8" s="56">
        <v>6.0134272889338668E-2</v>
      </c>
    </row>
    <row r="9" spans="2:6">
      <c r="B9" s="27" t="s">
        <v>26</v>
      </c>
      <c r="C9" s="40">
        <v>4944.8789800000004</v>
      </c>
      <c r="D9" s="56">
        <v>0.15186453503536798</v>
      </c>
      <c r="E9" s="40">
        <v>2355.7310000000007</v>
      </c>
      <c r="F9" s="56">
        <v>9.9721202498471898E-2</v>
      </c>
    </row>
    <row r="10" spans="2:6">
      <c r="B10" s="27" t="s">
        <v>27</v>
      </c>
      <c r="C10" s="40">
        <v>0</v>
      </c>
      <c r="D10" s="40"/>
      <c r="E10" s="40">
        <v>0</v>
      </c>
      <c r="F10" s="40"/>
    </row>
    <row r="11" spans="2:6">
      <c r="B11" s="28" t="s">
        <v>28</v>
      </c>
      <c r="C11" s="40">
        <v>313.05009999999999</v>
      </c>
      <c r="D11" s="40"/>
      <c r="E11" s="40">
        <v>2253.71081</v>
      </c>
      <c r="F11" s="40"/>
    </row>
    <row r="12" spans="2:6">
      <c r="B12" s="27" t="s">
        <v>29</v>
      </c>
      <c r="C12" s="40">
        <v>346.68599999999998</v>
      </c>
      <c r="D12" s="40"/>
      <c r="E12" s="40">
        <v>726.11312999999996</v>
      </c>
      <c r="F12" s="40"/>
    </row>
    <row r="13" spans="2:6">
      <c r="B13" s="27"/>
      <c r="C13" s="57"/>
      <c r="D13" s="57"/>
      <c r="E13" s="57"/>
      <c r="F13" s="57"/>
    </row>
    <row r="14" spans="2:6">
      <c r="B14" s="25" t="s">
        <v>30</v>
      </c>
      <c r="C14" s="35">
        <v>24705.312909999997</v>
      </c>
      <c r="D14" s="36">
        <v>0.75873663908766131</v>
      </c>
      <c r="E14" s="35">
        <v>16867.053670000001</v>
      </c>
      <c r="F14" s="36">
        <v>0.71400464423937338</v>
      </c>
    </row>
    <row r="15" spans="2:6">
      <c r="B15" s="29" t="s">
        <v>31</v>
      </c>
      <c r="C15" s="40">
        <v>0</v>
      </c>
      <c r="D15" s="40"/>
      <c r="E15" s="40">
        <v>0</v>
      </c>
      <c r="F15" s="40"/>
    </row>
    <row r="16" spans="2:6">
      <c r="B16" s="27" t="s">
        <v>32</v>
      </c>
      <c r="C16" s="40">
        <v>13595.18636</v>
      </c>
      <c r="D16" s="56">
        <v>0.41752824763379276</v>
      </c>
      <c r="E16" s="40">
        <v>5854.6996800000015</v>
      </c>
      <c r="F16" s="56">
        <v>0.24783716492121494</v>
      </c>
    </row>
    <row r="17" spans="2:6">
      <c r="B17" s="27" t="s">
        <v>33</v>
      </c>
      <c r="C17" s="40">
        <v>10403.525549999998</v>
      </c>
      <c r="D17" s="56">
        <v>0.31950763138379584</v>
      </c>
      <c r="E17" s="40">
        <v>9584.4860599999993</v>
      </c>
      <c r="F17" s="56">
        <v>0.40572394523527544</v>
      </c>
    </row>
    <row r="18" spans="2:6">
      <c r="B18" s="27" t="s">
        <v>34</v>
      </c>
      <c r="C18" s="40">
        <v>86.755350000000007</v>
      </c>
      <c r="D18" s="40"/>
      <c r="E18" s="40">
        <v>308.79793000000001</v>
      </c>
      <c r="F18" s="40"/>
    </row>
    <row r="19" spans="2:6">
      <c r="B19" s="27" t="s">
        <v>35</v>
      </c>
      <c r="C19" s="40">
        <v>159.50697</v>
      </c>
      <c r="D19" s="40"/>
      <c r="E19" s="40">
        <v>64.567710000000005</v>
      </c>
      <c r="F19" s="40"/>
    </row>
    <row r="20" spans="2:6">
      <c r="B20" s="27" t="s">
        <v>36</v>
      </c>
      <c r="C20" s="40">
        <v>460.33868000000001</v>
      </c>
      <c r="D20" s="40"/>
      <c r="E20" s="40">
        <v>1054.5022900000004</v>
      </c>
      <c r="F20" s="40"/>
    </row>
    <row r="21" spans="2:6">
      <c r="B21" s="27"/>
      <c r="C21" s="57"/>
      <c r="D21" s="57"/>
      <c r="E21" s="57"/>
      <c r="F21" s="57"/>
    </row>
    <row r="22" spans="2:6">
      <c r="B22" s="53" t="s">
        <v>37</v>
      </c>
      <c r="C22" s="58">
        <v>32561.117569999999</v>
      </c>
      <c r="D22" s="59">
        <v>1</v>
      </c>
      <c r="E22" s="58">
        <v>23623.170810000003</v>
      </c>
      <c r="F22" s="59">
        <v>1</v>
      </c>
    </row>
    <row r="23" spans="2:6" ht="16.5">
      <c r="B23" s="24"/>
    </row>
    <row r="24" spans="2:6" ht="16.5">
      <c r="B24" s="52" t="s">
        <v>54</v>
      </c>
      <c r="C24" s="54">
        <v>43100</v>
      </c>
      <c r="D24" s="55" t="s">
        <v>22</v>
      </c>
      <c r="E24" s="54">
        <v>43465</v>
      </c>
      <c r="F24" s="55" t="s">
        <v>22</v>
      </c>
    </row>
    <row r="25" spans="2:6" ht="16.5">
      <c r="B25" s="24"/>
    </row>
    <row r="26" spans="2:6">
      <c r="B26" s="25" t="s">
        <v>39</v>
      </c>
      <c r="C26" s="35">
        <v>6228.5295699999988</v>
      </c>
      <c r="D26" s="36">
        <v>0.19128733737770856</v>
      </c>
      <c r="E26" s="35">
        <v>819.78614250000328</v>
      </c>
      <c r="F26" s="36">
        <v>3.470263027492252E-2</v>
      </c>
    </row>
    <row r="27" spans="2:6">
      <c r="B27" s="40" t="s">
        <v>55</v>
      </c>
      <c r="C27" s="60">
        <v>9281.5645499999991</v>
      </c>
      <c r="D27" s="56">
        <v>0.28505054837025201</v>
      </c>
      <c r="E27" s="60">
        <v>3848.8583900000031</v>
      </c>
      <c r="F27" s="56">
        <v>0.16292725565742977</v>
      </c>
    </row>
    <row r="28" spans="2:6">
      <c r="B28" s="50" t="s">
        <v>40</v>
      </c>
      <c r="C28" s="60">
        <v>111.51797999999999</v>
      </c>
      <c r="D28" s="40"/>
      <c r="E28" s="60">
        <v>128.83778999999998</v>
      </c>
      <c r="F28" s="40"/>
    </row>
    <row r="29" spans="2:6">
      <c r="B29" s="50" t="s">
        <v>41</v>
      </c>
      <c r="C29" s="40">
        <v>16286.827949999999</v>
      </c>
      <c r="D29" s="40"/>
      <c r="E29" s="40">
        <v>20027.906910000002</v>
      </c>
      <c r="F29" s="40"/>
    </row>
    <row r="30" spans="2:6">
      <c r="B30" s="50" t="s">
        <v>42</v>
      </c>
      <c r="C30" s="60">
        <v>3508.5032799999999</v>
      </c>
      <c r="D30" s="40"/>
      <c r="E30" s="60">
        <v>3508.2592900000009</v>
      </c>
      <c r="F30" s="40"/>
    </row>
    <row r="31" spans="2:6">
      <c r="B31" s="50" t="s">
        <v>56</v>
      </c>
      <c r="C31" s="60">
        <v>-7315.5496600000006</v>
      </c>
      <c r="D31" s="40"/>
      <c r="E31" s="60">
        <v>-10146.299000000001</v>
      </c>
      <c r="F31" s="40"/>
    </row>
    <row r="32" spans="2:6">
      <c r="B32" s="50" t="s">
        <v>43</v>
      </c>
      <c r="C32" s="40">
        <v>-634.41</v>
      </c>
      <c r="D32" s="40"/>
      <c r="E32" s="40">
        <v>-1173.3086000000001</v>
      </c>
      <c r="F32" s="40"/>
    </row>
    <row r="33" spans="2:6">
      <c r="B33" s="50" t="s">
        <v>57</v>
      </c>
      <c r="C33" s="60">
        <v>-2675.3249999999998</v>
      </c>
      <c r="D33" s="40"/>
      <c r="E33" s="73">
        <v>-8496.5380000000005</v>
      </c>
      <c r="F33" s="40"/>
    </row>
    <row r="34" spans="2:6">
      <c r="B34" s="40" t="s">
        <v>58</v>
      </c>
      <c r="C34" s="60">
        <v>-84.194980000000001</v>
      </c>
      <c r="D34" s="40"/>
      <c r="E34" s="60">
        <v>0</v>
      </c>
      <c r="F34" s="40"/>
    </row>
    <row r="35" spans="2:6">
      <c r="B35" s="40" t="s">
        <v>59</v>
      </c>
      <c r="C35" s="40">
        <v>-2968.84</v>
      </c>
      <c r="D35" s="40"/>
      <c r="E35" s="40">
        <v>-3029.0722474999998</v>
      </c>
      <c r="F35" s="56">
        <v>-0.12822462623085945</v>
      </c>
    </row>
    <row r="36" spans="2:6">
      <c r="B36" s="25" t="s">
        <v>45</v>
      </c>
      <c r="C36" s="35">
        <v>7438.2835699999996</v>
      </c>
      <c r="D36" s="36">
        <v>0.22844066850366687</v>
      </c>
      <c r="E36" s="35">
        <v>7500.7951899999998</v>
      </c>
      <c r="F36" s="36">
        <v>0.31743390561878931</v>
      </c>
    </row>
    <row r="37" spans="2:6">
      <c r="B37" s="26"/>
      <c r="C37" s="57"/>
      <c r="E37" s="57"/>
    </row>
    <row r="38" spans="2:6">
      <c r="B38" s="27" t="s">
        <v>46</v>
      </c>
      <c r="C38" s="60">
        <v>7254.5354299999999</v>
      </c>
      <c r="D38" s="56">
        <v>0.22279749188329701</v>
      </c>
      <c r="E38" s="60">
        <v>7491.5661899999996</v>
      </c>
      <c r="F38" s="56">
        <v>0.31704322210757446</v>
      </c>
    </row>
    <row r="39" spans="2:6">
      <c r="B39" s="27" t="s">
        <v>60</v>
      </c>
      <c r="C39" s="60">
        <v>33.223769999999995</v>
      </c>
      <c r="D39" s="60"/>
      <c r="E39" s="60">
        <v>0</v>
      </c>
      <c r="F39" s="60"/>
    </row>
    <row r="40" spans="2:6">
      <c r="B40" s="27" t="s">
        <v>47</v>
      </c>
      <c r="C40" s="60">
        <v>150.52437</v>
      </c>
      <c r="D40" s="60"/>
      <c r="E40" s="60">
        <v>9.2289999999999992</v>
      </c>
      <c r="F40" s="56">
        <v>3.906757511186111E-4</v>
      </c>
    </row>
    <row r="41" spans="2:6">
      <c r="B41" s="27"/>
      <c r="C41" s="60"/>
      <c r="D41" s="60"/>
      <c r="E41" s="60"/>
      <c r="F41" s="60"/>
    </row>
    <row r="42" spans="2:6">
      <c r="B42" s="25" t="s">
        <v>48</v>
      </c>
      <c r="C42" s="35">
        <v>18894.304889999999</v>
      </c>
      <c r="D42" s="36">
        <v>0.58027199411862462</v>
      </c>
      <c r="E42" s="35">
        <v>15302.588900000001</v>
      </c>
      <c r="F42" s="36">
        <v>0.64786346410628814</v>
      </c>
    </row>
    <row r="43" spans="2:6">
      <c r="B43" s="60"/>
      <c r="C43" s="60"/>
      <c r="E43" s="60"/>
    </row>
    <row r="44" spans="2:6">
      <c r="B44" s="60" t="s">
        <v>49</v>
      </c>
      <c r="C44" s="40">
        <v>6532.93102</v>
      </c>
      <c r="D44" s="56">
        <v>0.20063595525131914</v>
      </c>
      <c r="E44" s="40">
        <v>2661.2873100000002</v>
      </c>
      <c r="F44" s="56">
        <v>0.11274046703639783</v>
      </c>
    </row>
    <row r="45" spans="2:6">
      <c r="B45" s="60" t="s">
        <v>50</v>
      </c>
      <c r="C45" s="60">
        <v>12361.373869999999</v>
      </c>
      <c r="D45" s="56">
        <v>0.37963603886730546</v>
      </c>
      <c r="E45" s="60">
        <v>12641.301590000001</v>
      </c>
      <c r="F45" s="56">
        <v>0.53512298123200164</v>
      </c>
    </row>
    <row r="46" spans="2:6">
      <c r="B46" s="27"/>
    </row>
    <row r="47" spans="2:6">
      <c r="B47" s="58" t="s">
        <v>51</v>
      </c>
      <c r="C47" s="58">
        <v>32561.118029999998</v>
      </c>
      <c r="D47" s="59">
        <v>1</v>
      </c>
      <c r="E47" s="58">
        <v>23623.170232500008</v>
      </c>
      <c r="F47" s="5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33"/>
  <sheetViews>
    <sheetView showGridLines="0" zoomScale="115" zoomScaleNormal="115" workbookViewId="0">
      <selection activeCell="G6" sqref="G6"/>
    </sheetView>
  </sheetViews>
  <sheetFormatPr baseColWidth="10" defaultRowHeight="15"/>
  <cols>
    <col min="2" max="2" width="42" customWidth="1"/>
  </cols>
  <sheetData>
    <row r="4" spans="2:7" ht="27">
      <c r="B4" s="1" t="s">
        <v>63</v>
      </c>
      <c r="C4" s="7">
        <v>43100</v>
      </c>
      <c r="D4" s="8" t="s">
        <v>22</v>
      </c>
      <c r="E4" s="7">
        <v>43465</v>
      </c>
      <c r="F4" s="8" t="s">
        <v>22</v>
      </c>
      <c r="G4" s="8" t="s">
        <v>66</v>
      </c>
    </row>
    <row r="5" spans="2:7">
      <c r="B5" s="2" t="s">
        <v>0</v>
      </c>
      <c r="C5" s="17">
        <v>28567.016850000004</v>
      </c>
      <c r="D5" s="10">
        <v>1</v>
      </c>
      <c r="E5" s="17">
        <v>24266.246340798793</v>
      </c>
      <c r="F5" s="10">
        <v>1</v>
      </c>
      <c r="G5" s="10">
        <v>-0.15055021431827276</v>
      </c>
    </row>
    <row r="6" spans="2:7">
      <c r="B6" s="3" t="s">
        <v>1</v>
      </c>
      <c r="C6" s="11">
        <v>31.477810000000002</v>
      </c>
      <c r="D6" s="11"/>
      <c r="E6" s="11">
        <v>38.43392293999986</v>
      </c>
      <c r="F6" s="11"/>
      <c r="G6" s="11"/>
    </row>
    <row r="7" spans="2:7">
      <c r="B7" s="3" t="s">
        <v>52</v>
      </c>
      <c r="C7" s="11">
        <v>0</v>
      </c>
      <c r="D7" s="11"/>
      <c r="E7" s="11">
        <v>83.815690000000004</v>
      </c>
      <c r="F7" s="11"/>
      <c r="G7" s="11"/>
    </row>
    <row r="8" spans="2:7">
      <c r="B8" s="3" t="s">
        <v>2</v>
      </c>
      <c r="C8" s="11">
        <v>-11588.48712</v>
      </c>
      <c r="D8" s="13">
        <v>-0.40565968721371753</v>
      </c>
      <c r="E8" s="11">
        <v>-8491.7748174563476</v>
      </c>
      <c r="F8" s="13">
        <v>-0.34994183682950353</v>
      </c>
      <c r="G8" s="13">
        <v>-0.26722317335100532</v>
      </c>
    </row>
    <row r="9" spans="2:7">
      <c r="B9" s="4" t="s">
        <v>3</v>
      </c>
      <c r="C9" s="14">
        <v>17010.007540000006</v>
      </c>
      <c r="D9" s="16">
        <v>0.59544220627993238</v>
      </c>
      <c r="E9" s="14">
        <v>15896.721136282444</v>
      </c>
      <c r="F9" s="16">
        <v>0.65509600920663691</v>
      </c>
      <c r="G9" s="16">
        <v>-6.5448907127148903E-2</v>
      </c>
    </row>
    <row r="10" spans="2:7">
      <c r="B10" s="62" t="s">
        <v>64</v>
      </c>
      <c r="C10" s="72">
        <v>0</v>
      </c>
      <c r="D10" s="63"/>
      <c r="E10" s="66">
        <v>-6.8002799999999999</v>
      </c>
      <c r="F10" s="63"/>
      <c r="G10" s="63"/>
    </row>
    <row r="11" spans="2:7">
      <c r="B11" s="3" t="s">
        <v>4</v>
      </c>
      <c r="C11" s="11">
        <v>-8737.4587699999993</v>
      </c>
      <c r="D11" s="13">
        <v>-0.30585828460419023</v>
      </c>
      <c r="E11" s="11">
        <v>-7636.4991400000008</v>
      </c>
      <c r="F11" s="13">
        <v>-0.31469634951989955</v>
      </c>
      <c r="G11" s="13">
        <v>-0.12600455795913279</v>
      </c>
    </row>
    <row r="12" spans="2:7">
      <c r="B12" s="3" t="s">
        <v>5</v>
      </c>
      <c r="C12" s="11">
        <v>-7910.3879899999993</v>
      </c>
      <c r="D12" s="13">
        <v>-0.27690633682669591</v>
      </c>
      <c r="E12" s="11">
        <v>-7268.0462616147988</v>
      </c>
      <c r="F12" s="13">
        <v>-0.29951258878448977</v>
      </c>
      <c r="G12" s="13">
        <v>-8.1202303755166461E-2</v>
      </c>
    </row>
    <row r="13" spans="2:7">
      <c r="B13" s="3" t="s">
        <v>6</v>
      </c>
      <c r="C13" s="11">
        <v>-2193.5370099999996</v>
      </c>
      <c r="D13" s="13">
        <v>-7.6785651841697264E-2</v>
      </c>
      <c r="E13" s="11">
        <v>-2021.60223</v>
      </c>
      <c r="F13" s="13">
        <v>-8.3309227212495743E-2</v>
      </c>
      <c r="G13" s="13">
        <v>-7.8382438598562643E-2</v>
      </c>
    </row>
    <row r="14" spans="2:7">
      <c r="B14" s="3" t="s">
        <v>7</v>
      </c>
      <c r="C14" s="11">
        <v>65.088480000000004</v>
      </c>
      <c r="D14" s="13">
        <v>2.278448615820381E-3</v>
      </c>
      <c r="E14" s="11">
        <v>-260.11363999999998</v>
      </c>
      <c r="F14" s="13">
        <v>-1.0719154349087417E-2</v>
      </c>
      <c r="G14" s="13">
        <v>-4.9963084097216584</v>
      </c>
    </row>
    <row r="15" spans="2:7">
      <c r="B15" s="3" t="s">
        <v>8</v>
      </c>
      <c r="C15" s="11">
        <v>-177.10917999999998</v>
      </c>
      <c r="D15" s="13">
        <v>-6.1997786093650155E-3</v>
      </c>
      <c r="E15" s="11">
        <v>-2513.1803</v>
      </c>
      <c r="F15" s="13">
        <v>-0.10356691614782608</v>
      </c>
      <c r="G15" s="13">
        <v>13.190005848369916</v>
      </c>
    </row>
    <row r="16" spans="2:7">
      <c r="B16" s="3" t="s">
        <v>9</v>
      </c>
      <c r="C16" s="11">
        <v>-288</v>
      </c>
      <c r="D16" s="13">
        <v>-1.008155669568977E-2</v>
      </c>
      <c r="E16" s="11">
        <v>-2448.52072</v>
      </c>
      <c r="F16" s="13">
        <v>-0.1009023268622847</v>
      </c>
      <c r="G16" s="13">
        <v>7.5018080555555553</v>
      </c>
    </row>
    <row r="17" spans="2:7">
      <c r="B17" s="3" t="s">
        <v>65</v>
      </c>
      <c r="C17" s="11">
        <v>0</v>
      </c>
      <c r="D17" s="13"/>
      <c r="E17" s="11">
        <v>810.70493761940998</v>
      </c>
      <c r="F17" s="13">
        <v>3.3408749183279053E-2</v>
      </c>
      <c r="G17" s="13"/>
    </row>
    <row r="18" spans="2:7">
      <c r="B18" s="4" t="s">
        <v>10</v>
      </c>
      <c r="C18" s="14">
        <v>-2231.3969299999922</v>
      </c>
      <c r="D18" s="14"/>
      <c r="E18" s="14">
        <v>-5447.3364977129468</v>
      </c>
      <c r="F18" s="14"/>
      <c r="G18" s="14">
        <v>1.4412225473990259</v>
      </c>
    </row>
    <row r="19" spans="2:7">
      <c r="B19" s="2" t="s">
        <v>11</v>
      </c>
      <c r="C19" s="17">
        <v>-968.84208999999964</v>
      </c>
      <c r="D19" s="10">
        <v>-3.3914709928838771E-2</v>
      </c>
      <c r="E19" s="17">
        <v>-2036.0073236093683</v>
      </c>
      <c r="F19" s="10">
        <v>-8.3902853989668486E-2</v>
      </c>
      <c r="G19" s="10">
        <v>1.1014852106697481</v>
      </c>
    </row>
    <row r="20" spans="2:7">
      <c r="B20" s="5" t="s">
        <v>12</v>
      </c>
      <c r="C20" s="18">
        <v>1.4499999999999999E-3</v>
      </c>
      <c r="D20" s="18"/>
      <c r="E20" s="18">
        <v>2.3151900000000607</v>
      </c>
      <c r="F20" s="18"/>
      <c r="G20" s="18">
        <v>1595.6827586207316</v>
      </c>
    </row>
    <row r="21" spans="2:7">
      <c r="B21" s="5" t="s">
        <v>13</v>
      </c>
      <c r="C21" s="18">
        <v>-1194.9716299999998</v>
      </c>
      <c r="D21" s="18"/>
      <c r="E21" s="18">
        <v>-1408.0670627764</v>
      </c>
      <c r="F21" s="18"/>
      <c r="G21" s="18">
        <v>0.17832677147021503</v>
      </c>
    </row>
    <row r="22" spans="2:7">
      <c r="B22" s="5" t="s">
        <v>14</v>
      </c>
      <c r="C22" s="18">
        <v>-282.44493999999997</v>
      </c>
      <c r="D22" s="18"/>
      <c r="E22" s="18">
        <v>67.429819167031738</v>
      </c>
      <c r="F22" s="18"/>
      <c r="G22" s="18">
        <v>-1.2387361556805789</v>
      </c>
    </row>
    <row r="23" spans="2:7">
      <c r="B23" s="5" t="s">
        <v>15</v>
      </c>
      <c r="C23" s="18">
        <v>508.57303000000002</v>
      </c>
      <c r="D23" s="18"/>
      <c r="E23" s="18">
        <v>-697.68527000000017</v>
      </c>
      <c r="F23" s="18"/>
      <c r="G23" s="18">
        <v>-2.371848739206639</v>
      </c>
    </row>
    <row r="24" spans="2:7">
      <c r="B24" s="2" t="s">
        <v>16</v>
      </c>
      <c r="C24" s="17">
        <v>-68.607649999999992</v>
      </c>
      <c r="D24" s="17"/>
      <c r="E24" s="17">
        <v>-2072.3513199999998</v>
      </c>
      <c r="F24" s="17"/>
      <c r="G24" s="17">
        <v>29.205834480557197</v>
      </c>
    </row>
    <row r="25" spans="2:7">
      <c r="B25" s="4" t="s">
        <v>17</v>
      </c>
      <c r="C25" s="14">
        <v>-3268.8466699999917</v>
      </c>
      <c r="D25" s="16">
        <v>-0.11442730219833896</v>
      </c>
      <c r="E25" s="14">
        <v>-9555.6951413223142</v>
      </c>
      <c r="F25" s="16">
        <v>-0.39378546673930126</v>
      </c>
      <c r="G25" s="16">
        <v>1.9232619654571739</v>
      </c>
    </row>
    <row r="26" spans="2:7">
      <c r="B26" s="6"/>
      <c r="C26" s="6"/>
      <c r="D26" s="6"/>
      <c r="E26" s="6"/>
      <c r="F26" s="6"/>
      <c r="G26" s="6"/>
    </row>
    <row r="27" spans="2:7">
      <c r="B27" s="3" t="s">
        <v>18</v>
      </c>
      <c r="C27" s="20">
        <v>-346.68200000000002</v>
      </c>
      <c r="D27" s="20"/>
      <c r="E27" s="20">
        <v>499.05099999999999</v>
      </c>
      <c r="F27" s="20"/>
      <c r="G27" s="20">
        <v>-2.4395065218269192</v>
      </c>
    </row>
    <row r="28" spans="2:7">
      <c r="B28" s="4" t="s">
        <v>19</v>
      </c>
      <c r="C28" s="14">
        <v>-3615.5286699999915</v>
      </c>
      <c r="D28" s="16">
        <v>-0.12656304608158592</v>
      </c>
      <c r="E28" s="14">
        <v>-9056.6441413223147</v>
      </c>
      <c r="F28" s="16">
        <v>-0.37321982205774434</v>
      </c>
      <c r="G28" s="16">
        <v>1.5049294219321836</v>
      </c>
    </row>
    <row r="29" spans="2:7">
      <c r="B29" s="6"/>
      <c r="C29" s="6"/>
      <c r="D29" s="6"/>
      <c r="E29" s="6"/>
      <c r="F29" s="6"/>
      <c r="G29" s="6"/>
    </row>
    <row r="30" spans="2:7">
      <c r="B30" s="5" t="s">
        <v>20</v>
      </c>
      <c r="C30" s="19">
        <v>0</v>
      </c>
      <c r="D30" s="19"/>
      <c r="E30" s="19">
        <v>0</v>
      </c>
      <c r="F30" s="19"/>
      <c r="G30" s="19"/>
    </row>
    <row r="31" spans="2:7">
      <c r="B31" s="4" t="s">
        <v>19</v>
      </c>
      <c r="C31" s="14">
        <v>-3615.5286699999915</v>
      </c>
      <c r="D31" s="16">
        <v>-0.12656304608158592</v>
      </c>
      <c r="E31" s="14">
        <v>-9056.6441413223147</v>
      </c>
      <c r="F31" s="16">
        <v>-0.37321982205774434</v>
      </c>
      <c r="G31" s="16">
        <v>1.5049294219321836</v>
      </c>
    </row>
    <row r="32" spans="2:7">
      <c r="B32" s="4"/>
      <c r="C32" s="16"/>
      <c r="D32" s="16"/>
      <c r="E32" s="64"/>
      <c r="F32" s="16"/>
      <c r="G32" s="16"/>
    </row>
    <row r="33" spans="2:7">
      <c r="B33" s="4" t="s">
        <v>21</v>
      </c>
      <c r="C33" s="21">
        <v>362.16078000000743</v>
      </c>
      <c r="D33" s="16">
        <v>1.2677584849046197E-2</v>
      </c>
      <c r="E33" s="21">
        <v>985.37545466764323</v>
      </c>
      <c r="F33" s="16">
        <v>4.0606834729561503E-2</v>
      </c>
      <c r="G33" s="16">
        <v>1.7208232063881215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45"/>
  <sheetViews>
    <sheetView showGridLines="0" topLeftCell="A7" workbookViewId="0">
      <selection activeCell="C47" sqref="C47"/>
    </sheetView>
  </sheetViews>
  <sheetFormatPr baseColWidth="10" defaultRowHeight="15"/>
  <cols>
    <col min="2" max="2" width="36.140625" customWidth="1"/>
  </cols>
  <sheetData>
    <row r="4" spans="2:6" ht="33">
      <c r="B4" s="23" t="s">
        <v>23</v>
      </c>
      <c r="C4" s="32">
        <v>43100</v>
      </c>
      <c r="D4" s="33" t="s">
        <v>22</v>
      </c>
      <c r="E4" s="32">
        <v>43465</v>
      </c>
      <c r="F4" s="33" t="s">
        <v>22</v>
      </c>
    </row>
    <row r="5" spans="2:6" ht="16.5">
      <c r="B5" s="24"/>
      <c r="C5" s="34"/>
      <c r="D5" s="24"/>
      <c r="E5" s="34"/>
      <c r="F5" s="24"/>
    </row>
    <row r="6" spans="2:6">
      <c r="B6" s="25" t="s">
        <v>24</v>
      </c>
      <c r="C6" s="35">
        <v>19604.626749999999</v>
      </c>
      <c r="D6" s="36">
        <v>0.48494997602842055</v>
      </c>
      <c r="E6" s="35">
        <f>+E8+E9+E10+E11+E12</f>
        <v>9218.7420000000002</v>
      </c>
      <c r="F6" s="67">
        <f>+E6/E23</f>
        <v>0.37358760965806315</v>
      </c>
    </row>
    <row r="7" spans="2:6">
      <c r="B7" s="26"/>
      <c r="C7" s="37"/>
      <c r="D7" s="38"/>
      <c r="E7" s="37"/>
      <c r="F7" s="68"/>
    </row>
    <row r="8" spans="2:6">
      <c r="B8" s="27" t="s">
        <v>25</v>
      </c>
      <c r="C8" s="39">
        <v>312.59217999999998</v>
      </c>
      <c r="D8" s="40"/>
      <c r="E8" s="39">
        <v>313.072</v>
      </c>
      <c r="F8" s="65"/>
    </row>
    <row r="9" spans="2:6">
      <c r="B9" s="27" t="s">
        <v>26</v>
      </c>
      <c r="C9" s="39">
        <v>3915.1519600000001</v>
      </c>
      <c r="D9" s="41">
        <f>+C9/$C$23</f>
        <v>9.6847181706717467E-2</v>
      </c>
      <c r="E9" s="39">
        <v>1724.663</v>
      </c>
      <c r="F9" s="69">
        <f>+E9/$E$23</f>
        <v>6.989161076811827E-2</v>
      </c>
    </row>
    <row r="10" spans="2:6">
      <c r="B10" s="27" t="s">
        <v>27</v>
      </c>
      <c r="C10" s="39">
        <v>14997.6379</v>
      </c>
      <c r="D10" s="41">
        <f>+C10/$C$23</f>
        <v>0.37098916663067466</v>
      </c>
      <c r="E10" s="39">
        <v>4818.9449999999997</v>
      </c>
      <c r="F10" s="69">
        <f>+E10/$E$23</f>
        <v>0.1952867477605594</v>
      </c>
    </row>
    <row r="11" spans="2:6">
      <c r="B11" s="28" t="s">
        <v>28</v>
      </c>
      <c r="C11" s="39">
        <v>287.24471</v>
      </c>
      <c r="D11" s="40"/>
      <c r="E11" s="39">
        <v>2253.7109999999998</v>
      </c>
      <c r="F11" s="69">
        <f>+E11/$E$23</f>
        <v>9.1331171362652633E-2</v>
      </c>
    </row>
    <row r="12" spans="2:6">
      <c r="B12" s="27" t="s">
        <v>29</v>
      </c>
      <c r="C12" s="39">
        <v>92</v>
      </c>
      <c r="D12" s="40"/>
      <c r="E12" s="39">
        <v>108.351</v>
      </c>
      <c r="F12" s="65"/>
    </row>
    <row r="13" spans="2:6">
      <c r="B13" s="27"/>
      <c r="C13" s="39"/>
      <c r="D13" s="40"/>
      <c r="E13" s="39"/>
      <c r="F13" s="65"/>
    </row>
    <row r="14" spans="2:6">
      <c r="B14" s="25" t="s">
        <v>30</v>
      </c>
      <c r="C14" s="35">
        <v>20821.453710000002</v>
      </c>
      <c r="D14" s="42">
        <v>0.51505002397157951</v>
      </c>
      <c r="E14" s="35">
        <f>+E16+E17+E18+E19+E20+E21</f>
        <v>15457.510000000002</v>
      </c>
      <c r="F14" s="67">
        <f>+E14/E23</f>
        <v>0.62641239034193696</v>
      </c>
    </row>
    <row r="15" spans="2:6" ht="16.5">
      <c r="B15" s="29" t="s">
        <v>31</v>
      </c>
      <c r="C15" s="24"/>
      <c r="D15" s="43"/>
      <c r="E15" s="24"/>
      <c r="F15" s="70"/>
    </row>
    <row r="16" spans="2:6">
      <c r="B16" s="27" t="s">
        <v>32</v>
      </c>
      <c r="C16" s="44">
        <v>12137.045900000001</v>
      </c>
      <c r="D16" s="41">
        <f>+C16/$C$23</f>
        <v>0.30022811417518269</v>
      </c>
      <c r="E16" s="44">
        <v>5525.9049999999997</v>
      </c>
      <c r="F16" s="69">
        <f t="shared" ref="F16:F17" si="0">+E16/$E$23</f>
        <v>0.22393615529619326</v>
      </c>
    </row>
    <row r="17" spans="2:6">
      <c r="B17" s="27" t="s">
        <v>33</v>
      </c>
      <c r="C17" s="39">
        <v>8094.3231999999998</v>
      </c>
      <c r="D17" s="41">
        <f>+C17/$C$23</f>
        <v>0.20022527803577225</v>
      </c>
      <c r="E17" s="39">
        <v>8795.4740000000002</v>
      </c>
      <c r="F17" s="69">
        <f t="shared" si="0"/>
        <v>0.35643476164856802</v>
      </c>
    </row>
    <row r="18" spans="2:6">
      <c r="B18" s="27" t="s">
        <v>27</v>
      </c>
      <c r="C18" s="39">
        <v>87.914740000000009</v>
      </c>
      <c r="D18" s="41">
        <f>+C18/$C$23</f>
        <v>2.1747035329578428E-3</v>
      </c>
      <c r="E18" s="39">
        <v>0</v>
      </c>
      <c r="F18" s="71">
        <v>0</v>
      </c>
    </row>
    <row r="19" spans="2:6">
      <c r="B19" s="27" t="s">
        <v>34</v>
      </c>
      <c r="C19" s="39">
        <v>85.944539999999989</v>
      </c>
      <c r="D19" s="40"/>
      <c r="E19" s="61">
        <v>304.76100000000002</v>
      </c>
      <c r="F19" s="65"/>
    </row>
    <row r="20" spans="2:6">
      <c r="B20" s="27" t="s">
        <v>35</v>
      </c>
      <c r="C20" s="39">
        <v>128.70831000000001</v>
      </c>
      <c r="D20" s="40"/>
      <c r="E20" s="39">
        <v>62.616</v>
      </c>
      <c r="F20" s="40"/>
    </row>
    <row r="21" spans="2:6">
      <c r="B21" s="27" t="s">
        <v>36</v>
      </c>
      <c r="C21" s="39">
        <v>287.51702</v>
      </c>
      <c r="D21" s="40"/>
      <c r="E21" s="39">
        <v>768.75400000000002</v>
      </c>
      <c r="F21" s="40"/>
    </row>
    <row r="22" spans="2:6">
      <c r="B22" s="27"/>
      <c r="C22" s="39"/>
      <c r="D22" s="40"/>
      <c r="E22" s="39"/>
      <c r="F22" s="40"/>
    </row>
    <row r="23" spans="2:6" ht="15.75" thickBot="1">
      <c r="B23" s="30" t="s">
        <v>37</v>
      </c>
      <c r="C23" s="45">
        <v>40426.080459999997</v>
      </c>
      <c r="D23" s="46">
        <v>1</v>
      </c>
      <c r="E23" s="45">
        <f>+E14+E6</f>
        <v>24676.252</v>
      </c>
      <c r="F23" s="46">
        <v>1</v>
      </c>
    </row>
    <row r="24" spans="2:6" ht="17.25" thickTop="1">
      <c r="B24" s="24"/>
      <c r="C24" s="47"/>
      <c r="D24" s="48"/>
      <c r="E24" s="47"/>
      <c r="F24" s="48"/>
    </row>
    <row r="25" spans="2:6" ht="33">
      <c r="B25" s="23" t="s">
        <v>38</v>
      </c>
      <c r="C25" s="32">
        <v>43100</v>
      </c>
      <c r="D25" s="32" t="s">
        <v>22</v>
      </c>
      <c r="E25" s="32">
        <f>+E4</f>
        <v>43465</v>
      </c>
      <c r="F25" s="32" t="s">
        <v>22</v>
      </c>
    </row>
    <row r="26" spans="2:6" ht="16.5">
      <c r="B26" s="24"/>
      <c r="C26" s="34"/>
      <c r="D26" s="24"/>
      <c r="E26" s="34"/>
      <c r="F26" s="24"/>
    </row>
    <row r="27" spans="2:6">
      <c r="B27" s="25" t="s">
        <v>39</v>
      </c>
      <c r="C27" s="35">
        <v>19288.162260000001</v>
      </c>
      <c r="D27" s="36">
        <v>0.47712763330831637</v>
      </c>
      <c r="E27" s="35">
        <f>+E28+E29+E30+E31+E32</f>
        <v>4296.2259999999987</v>
      </c>
      <c r="F27" s="36">
        <f>+E27/$E$44</f>
        <v>0.17410544658777755</v>
      </c>
    </row>
    <row r="28" spans="2:6">
      <c r="B28" s="31" t="s">
        <v>40</v>
      </c>
      <c r="C28" s="49">
        <v>111.51797999999999</v>
      </c>
      <c r="D28" s="50"/>
      <c r="E28" s="49">
        <v>128.83799999999999</v>
      </c>
      <c r="F28" s="50"/>
    </row>
    <row r="29" spans="2:6">
      <c r="B29" s="31" t="s">
        <v>41</v>
      </c>
      <c r="C29" s="49">
        <v>16286.827949999999</v>
      </c>
      <c r="D29" s="50"/>
      <c r="E29" s="49">
        <v>20027.906999999999</v>
      </c>
      <c r="F29" s="50"/>
    </row>
    <row r="30" spans="2:6">
      <c r="B30" s="31" t="s">
        <v>42</v>
      </c>
      <c r="C30" s="49">
        <v>3508.5032799999999</v>
      </c>
      <c r="D30" s="50"/>
      <c r="E30" s="49">
        <v>3508.259</v>
      </c>
      <c r="F30" s="50"/>
    </row>
    <row r="31" spans="2:6">
      <c r="B31" s="31" t="s">
        <v>43</v>
      </c>
      <c r="C31" s="49">
        <v>-634.41</v>
      </c>
      <c r="D31" s="50"/>
      <c r="E31" s="49">
        <v>-1173.309</v>
      </c>
      <c r="F31" s="50"/>
    </row>
    <row r="32" spans="2:6">
      <c r="B32" s="31" t="s">
        <v>44</v>
      </c>
      <c r="C32" s="49">
        <v>15.723049999999999</v>
      </c>
      <c r="D32" s="50"/>
      <c r="E32" s="49">
        <v>-18195.469000000001</v>
      </c>
      <c r="F32" s="50"/>
    </row>
    <row r="33" spans="2:6">
      <c r="B33" s="27"/>
      <c r="C33" s="39"/>
      <c r="D33" s="40"/>
      <c r="E33" s="39"/>
      <c r="F33" s="40"/>
    </row>
    <row r="34" spans="2:6">
      <c r="B34" s="25" t="s">
        <v>45</v>
      </c>
      <c r="C34" s="35">
        <v>5111.5546800000002</v>
      </c>
      <c r="D34" s="42">
        <v>0.12644356440593571</v>
      </c>
      <c r="E34" s="35">
        <f>+E35+E36+E37</f>
        <v>7080</v>
      </c>
      <c r="F34" s="36">
        <f>+E34/$E$44</f>
        <v>0.28691846328416276</v>
      </c>
    </row>
    <row r="35" spans="2:6">
      <c r="B35" s="27" t="s">
        <v>60</v>
      </c>
      <c r="C35" s="44">
        <v>0</v>
      </c>
      <c r="D35" s="43"/>
      <c r="E35" s="44">
        <v>226</v>
      </c>
      <c r="F35" s="43"/>
    </row>
    <row r="36" spans="2:6">
      <c r="B36" s="27" t="s">
        <v>46</v>
      </c>
      <c r="C36" s="39">
        <v>4961.0303100000001</v>
      </c>
      <c r="D36" s="41">
        <v>0.12272007144454222</v>
      </c>
      <c r="E36" s="39">
        <v>6845</v>
      </c>
      <c r="F36" s="41">
        <f>+E36/$E$44</f>
        <v>0.27739503971470253</v>
      </c>
    </row>
    <row r="37" spans="2:6">
      <c r="B37" s="27" t="s">
        <v>47</v>
      </c>
      <c r="C37" s="39">
        <v>150.52437</v>
      </c>
      <c r="D37" s="51"/>
      <c r="E37" s="39">
        <v>9</v>
      </c>
      <c r="F37" s="51"/>
    </row>
    <row r="38" spans="2:6">
      <c r="B38" s="27"/>
      <c r="C38" s="39"/>
      <c r="D38" s="40"/>
      <c r="E38" s="39"/>
      <c r="F38" s="40"/>
    </row>
    <row r="39" spans="2:6">
      <c r="B39" s="25" t="s">
        <v>48</v>
      </c>
      <c r="C39" s="35">
        <v>16025.86505</v>
      </c>
      <c r="D39" s="42">
        <v>0.39642880228574784</v>
      </c>
      <c r="E39" s="35">
        <f>+E41+E42</f>
        <v>13300</v>
      </c>
      <c r="F39" s="36">
        <f>+E39/$E$44</f>
        <v>0.53898524882476906</v>
      </c>
    </row>
    <row r="40" spans="2:6">
      <c r="B40" s="26"/>
      <c r="C40" s="37"/>
      <c r="D40" s="43"/>
      <c r="E40" s="37"/>
      <c r="F40" s="43"/>
    </row>
    <row r="41" spans="2:6">
      <c r="B41" s="27" t="s">
        <v>49</v>
      </c>
      <c r="C41" s="39">
        <v>5150.2867699999997</v>
      </c>
      <c r="D41" s="41">
        <v>0.12740167281386364</v>
      </c>
      <c r="E41" s="39">
        <v>2357</v>
      </c>
      <c r="F41" s="41">
        <f t="shared" ref="F41:F42" si="1">+E41/$E$44</f>
        <v>9.5517912141351927E-2</v>
      </c>
    </row>
    <row r="42" spans="2:6">
      <c r="B42" s="27" t="s">
        <v>50</v>
      </c>
      <c r="C42" s="39">
        <v>10875.57828</v>
      </c>
      <c r="D42" s="41">
        <v>0.26902712947188417</v>
      </c>
      <c r="E42" s="39">
        <v>10943</v>
      </c>
      <c r="F42" s="41">
        <f t="shared" si="1"/>
        <v>0.44346733668341709</v>
      </c>
    </row>
    <row r="43" spans="2:6">
      <c r="B43" s="27"/>
      <c r="C43" s="39"/>
      <c r="D43" s="40"/>
      <c r="E43" s="39"/>
      <c r="F43" s="40"/>
    </row>
    <row r="44" spans="2:6" ht="15.75" thickBot="1">
      <c r="B44" s="30" t="s">
        <v>51</v>
      </c>
      <c r="C44" s="45">
        <v>40425.581990000006</v>
      </c>
      <c r="D44" s="46">
        <v>1</v>
      </c>
      <c r="E44" s="45">
        <v>24676</v>
      </c>
      <c r="F44" s="46">
        <v>1</v>
      </c>
    </row>
    <row r="45" spans="2:6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30"/>
  <sheetViews>
    <sheetView showGridLines="0" zoomScale="115" zoomScaleNormal="115" workbookViewId="0">
      <selection activeCell="E6" sqref="E6"/>
    </sheetView>
  </sheetViews>
  <sheetFormatPr baseColWidth="10" defaultColWidth="9.140625" defaultRowHeight="15"/>
  <cols>
    <col min="2" max="2" width="41.85546875" customWidth="1"/>
  </cols>
  <sheetData>
    <row r="3" spans="2:6" ht="27">
      <c r="B3" s="1" t="s">
        <v>61</v>
      </c>
      <c r="C3" s="7">
        <v>43100</v>
      </c>
      <c r="D3" s="8" t="s">
        <v>22</v>
      </c>
      <c r="E3" s="7">
        <v>43465</v>
      </c>
      <c r="F3" s="8" t="s">
        <v>22</v>
      </c>
    </row>
    <row r="4" spans="2:6">
      <c r="B4" s="2" t="s">
        <v>0</v>
      </c>
      <c r="C4" s="9">
        <v>25606.504899999996</v>
      </c>
      <c r="D4" s="10">
        <v>1</v>
      </c>
      <c r="E4" s="9">
        <v>20872.862999999998</v>
      </c>
      <c r="F4" s="10">
        <v>1</v>
      </c>
    </row>
    <row r="5" spans="2:6">
      <c r="B5" s="3" t="s">
        <v>1</v>
      </c>
      <c r="C5" s="11">
        <v>672.96532999999999</v>
      </c>
      <c r="D5" s="11"/>
      <c r="E5" s="11">
        <v>547.96199999999999</v>
      </c>
      <c r="F5" s="11"/>
    </row>
    <row r="6" spans="2:6">
      <c r="B6" s="3" t="s">
        <v>2</v>
      </c>
      <c r="C6" s="12">
        <v>-10950.941429999999</v>
      </c>
      <c r="D6" s="13">
        <v>-0.4276624815751407</v>
      </c>
      <c r="E6" s="12">
        <v>-7619.098</v>
      </c>
      <c r="F6" s="13">
        <v>-0.36502409851489953</v>
      </c>
    </row>
    <row r="7" spans="2:6">
      <c r="B7" s="4" t="s">
        <v>3</v>
      </c>
      <c r="C7" s="14">
        <v>15328.528799999996</v>
      </c>
      <c r="D7" s="15">
        <v>0.59861854867979258</v>
      </c>
      <c r="E7" s="14">
        <v>13801.726999999997</v>
      </c>
      <c r="F7" s="15">
        <v>0.66122826561933545</v>
      </c>
    </row>
    <row r="8" spans="2:6">
      <c r="B8" s="3" t="s">
        <v>4</v>
      </c>
      <c r="C8" s="12">
        <v>-6956.0973400000003</v>
      </c>
      <c r="D8" s="13">
        <v>-0.27165352581952729</v>
      </c>
      <c r="E8" s="12">
        <v>-6714.8909999999996</v>
      </c>
      <c r="F8" s="13">
        <v>-0.32170435842941147</v>
      </c>
    </row>
    <row r="9" spans="2:6">
      <c r="B9" s="3" t="s">
        <v>5</v>
      </c>
      <c r="C9" s="12">
        <v>-6260.3192900000004</v>
      </c>
      <c r="D9" s="13">
        <v>-0.24448160006405253</v>
      </c>
      <c r="E9" s="12">
        <v>-5544.9009999999998</v>
      </c>
      <c r="F9" s="13">
        <v>-0.26565119504688939</v>
      </c>
    </row>
    <row r="10" spans="2:6">
      <c r="B10" s="3" t="s">
        <v>6</v>
      </c>
      <c r="C10" s="12">
        <v>-1259.2906200000002</v>
      </c>
      <c r="D10" s="13">
        <v>-4.9178543691060332E-2</v>
      </c>
      <c r="E10" s="12">
        <v>-997.63800000000003</v>
      </c>
      <c r="F10" s="13">
        <v>-4.779593484612054E-2</v>
      </c>
    </row>
    <row r="11" spans="2:6">
      <c r="B11" s="3" t="s">
        <v>7</v>
      </c>
      <c r="C11" s="11">
        <v>7.58263</v>
      </c>
      <c r="D11" s="11"/>
      <c r="E11" s="11">
        <v>10.744</v>
      </c>
      <c r="F11" s="11"/>
    </row>
    <row r="12" spans="2:6">
      <c r="B12" s="3" t="s">
        <v>8</v>
      </c>
      <c r="C12" s="11">
        <v>-138.75676999999999</v>
      </c>
      <c r="D12" s="11"/>
      <c r="E12" s="11">
        <v>-2130.5709999999999</v>
      </c>
      <c r="F12" s="11"/>
    </row>
    <row r="13" spans="2:6">
      <c r="B13" s="3" t="s">
        <v>9</v>
      </c>
      <c r="C13" s="11">
        <v>-270</v>
      </c>
      <c r="D13" s="11"/>
      <c r="E13" s="11">
        <v>-2044.8030000000001</v>
      </c>
      <c r="F13" s="11"/>
    </row>
    <row r="14" spans="2:6">
      <c r="B14" s="4" t="s">
        <v>10</v>
      </c>
      <c r="C14" s="14">
        <v>451.6474099999956</v>
      </c>
      <c r="D14" s="16"/>
      <c r="E14" s="14">
        <v>-3620.3330000000024</v>
      </c>
      <c r="F14" s="16"/>
    </row>
    <row r="15" spans="2:6">
      <c r="B15" s="2" t="s">
        <v>11</v>
      </c>
      <c r="C15" s="17">
        <v>-347.06938000000019</v>
      </c>
      <c r="D15" s="10">
        <v>-1.3553953628400112E-2</v>
      </c>
      <c r="E15" s="17">
        <v>-1253.2959999999998</v>
      </c>
      <c r="F15" s="10">
        <v>-6.0044278544826357E-2</v>
      </c>
    </row>
    <row r="16" spans="2:6">
      <c r="B16" s="5" t="s">
        <v>12</v>
      </c>
      <c r="C16" s="18">
        <v>464.29599999999999</v>
      </c>
      <c r="D16" s="18"/>
      <c r="E16" s="18">
        <v>549.827</v>
      </c>
      <c r="F16" s="18"/>
    </row>
    <row r="17" spans="2:6">
      <c r="B17" s="5" t="s">
        <v>13</v>
      </c>
      <c r="C17" s="19">
        <v>-999.47103000000004</v>
      </c>
      <c r="D17" s="6"/>
      <c r="E17" s="19">
        <v>-1266.8219999999999</v>
      </c>
      <c r="F17" s="6"/>
    </row>
    <row r="18" spans="2:6">
      <c r="B18" s="5" t="s">
        <v>14</v>
      </c>
      <c r="C18" s="18">
        <v>-282.44494000000003</v>
      </c>
      <c r="D18" s="18"/>
      <c r="E18" s="18">
        <v>70.051000000000002</v>
      </c>
      <c r="F18" s="18"/>
    </row>
    <row r="19" spans="2:6">
      <c r="B19" s="5" t="s">
        <v>15</v>
      </c>
      <c r="C19" s="18">
        <v>470.55059</v>
      </c>
      <c r="D19" s="18"/>
      <c r="E19" s="18">
        <v>-606.35199999999998</v>
      </c>
      <c r="F19" s="18"/>
    </row>
    <row r="20" spans="2:6">
      <c r="B20" s="3" t="s">
        <v>16</v>
      </c>
      <c r="C20" s="20">
        <v>-68.480649999999997</v>
      </c>
      <c r="D20" s="20"/>
      <c r="E20" s="20">
        <v>-1822.1489999999999</v>
      </c>
      <c r="F20" s="20"/>
    </row>
    <row r="21" spans="2:6">
      <c r="B21" s="3" t="s">
        <v>62</v>
      </c>
      <c r="C21" s="20">
        <v>0</v>
      </c>
      <c r="D21" s="20"/>
      <c r="E21" s="20">
        <v>-11662.975</v>
      </c>
      <c r="F21" s="20"/>
    </row>
    <row r="22" spans="2:6">
      <c r="B22" s="4" t="s">
        <v>17</v>
      </c>
      <c r="C22" s="14">
        <v>36.097379999995411</v>
      </c>
      <c r="D22" s="16">
        <v>1.4096957058749324E-3</v>
      </c>
      <c r="E22" s="14">
        <v>-18358.753000000004</v>
      </c>
      <c r="F22" s="16">
        <v>-0.87955126232563341</v>
      </c>
    </row>
    <row r="23" spans="2:6">
      <c r="B23" s="6"/>
      <c r="C23" s="6"/>
      <c r="D23" s="6"/>
      <c r="E23" s="6"/>
      <c r="F23" s="6"/>
    </row>
    <row r="24" spans="2:6">
      <c r="B24" s="3" t="s">
        <v>18</v>
      </c>
      <c r="C24" s="20">
        <v>-20.37433</v>
      </c>
      <c r="D24" s="20"/>
      <c r="E24" s="20">
        <v>163.28399999999999</v>
      </c>
      <c r="F24" s="20"/>
    </row>
    <row r="25" spans="2:6">
      <c r="B25" s="4" t="s">
        <v>19</v>
      </c>
      <c r="C25" s="14">
        <v>15.723049999995411</v>
      </c>
      <c r="D25" s="16">
        <v>6.1402561815437028E-4</v>
      </c>
      <c r="E25" s="14">
        <v>-18195.469000000005</v>
      </c>
      <c r="F25" s="16">
        <v>-0.87172847347294935</v>
      </c>
    </row>
    <row r="26" spans="2:6">
      <c r="B26" s="6"/>
      <c r="C26" s="6"/>
      <c r="D26" s="6"/>
      <c r="E26" s="6"/>
      <c r="F26" s="6"/>
    </row>
    <row r="27" spans="2:6">
      <c r="B27" s="5" t="s">
        <v>20</v>
      </c>
      <c r="C27" s="19">
        <v>0</v>
      </c>
      <c r="D27" s="6"/>
      <c r="E27" s="19">
        <v>0</v>
      </c>
      <c r="F27" s="6"/>
    </row>
    <row r="28" spans="2:6">
      <c r="B28" s="4" t="s">
        <v>19</v>
      </c>
      <c r="C28" s="14">
        <v>15.723049999995411</v>
      </c>
      <c r="D28" s="16">
        <v>6.1402561815437028E-4</v>
      </c>
      <c r="E28" s="14">
        <v>-18195.469000000005</v>
      </c>
      <c r="F28" s="16">
        <v>-0.87172847347294935</v>
      </c>
    </row>
    <row r="29" spans="2:6">
      <c r="B29" s="4"/>
      <c r="C29" s="16"/>
      <c r="D29" s="16"/>
      <c r="E29" s="16"/>
      <c r="F29" s="16"/>
    </row>
    <row r="30" spans="2:6">
      <c r="B30" s="4" t="s">
        <v>21</v>
      </c>
      <c r="C30" s="21">
        <v>2112.1121699999958</v>
      </c>
      <c r="D30" s="22">
        <v>8.2483422796212846E-2</v>
      </c>
      <c r="E30" s="21">
        <v>1541.9349999999979</v>
      </c>
      <c r="F30" s="22">
        <v>7.3872712143034619E-2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BS Consolidado</vt:lpstr>
      <vt:lpstr>PL Consolidado</vt:lpstr>
      <vt:lpstr>BS Individual</vt:lpstr>
      <vt:lpstr>PL 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2019-04-26T07:58:16Z</dcterms:modified>
</cp:coreProperties>
</file>